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4"/>
  </bookViews>
  <sheets>
    <sheet name="GLA_1" sheetId="1" r:id="rId1"/>
    <sheet name="GLA_2" sheetId="2" r:id="rId2"/>
    <sheet name="GLA_3" sheetId="3" r:id="rId3"/>
    <sheet name="GLA_4" sheetId="4" r:id="rId4"/>
    <sheet name="Zusammenfasssung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comments1.xml><?xml version="1.0" encoding="utf-8"?>
<comments xmlns="http://schemas.openxmlformats.org/spreadsheetml/2006/main">
  <authors>
    <author>Antonio</author>
  </authors>
  <commentList>
    <comment ref="H3" authorId="0">
      <text>
        <r>
          <rPr>
            <b/>
            <sz val="8"/>
            <rFont val="Tahoma"/>
            <family val="0"/>
          </rPr>
          <t>Antonio:</t>
        </r>
        <r>
          <rPr>
            <sz val="8"/>
            <rFont val="Tahoma"/>
            <family val="0"/>
          </rPr>
          <t xml:space="preserve">
Bem: 1/3 der Dotation des GLA</t>
        </r>
      </text>
    </comment>
  </commentList>
</comments>
</file>

<file path=xl/comments2.xml><?xml version="1.0" encoding="utf-8"?>
<comments xmlns="http://schemas.openxmlformats.org/spreadsheetml/2006/main">
  <authors>
    <author>Antonio</author>
  </authors>
  <commentList>
    <comment ref="H3" authorId="0">
      <text>
        <r>
          <rPr>
            <b/>
            <sz val="8"/>
            <rFont val="Tahoma"/>
            <family val="0"/>
          </rPr>
          <t>Antonio:</t>
        </r>
        <r>
          <rPr>
            <sz val="8"/>
            <rFont val="Tahoma"/>
            <family val="0"/>
          </rPr>
          <t xml:space="preserve">
Bem: 1/3 der Dotation des GLA</t>
        </r>
      </text>
    </comment>
  </commentList>
</comments>
</file>

<file path=xl/comments3.xml><?xml version="1.0" encoding="utf-8"?>
<comments xmlns="http://schemas.openxmlformats.org/spreadsheetml/2006/main">
  <authors>
    <author>Antonio</author>
  </authors>
  <commentList>
    <comment ref="H3" authorId="0">
      <text>
        <r>
          <rPr>
            <b/>
            <sz val="8"/>
            <rFont val="Tahoma"/>
            <family val="0"/>
          </rPr>
          <t>Antonio:</t>
        </r>
        <r>
          <rPr>
            <sz val="8"/>
            <rFont val="Tahoma"/>
            <family val="0"/>
          </rPr>
          <t xml:space="preserve">
Bem: 1/6 der Dotation des GLA</t>
        </r>
      </text>
    </comment>
  </commentList>
</comments>
</file>

<file path=xl/comments4.xml><?xml version="1.0" encoding="utf-8"?>
<comments xmlns="http://schemas.openxmlformats.org/spreadsheetml/2006/main">
  <authors>
    <author>Antonio</author>
  </authors>
  <commentList>
    <comment ref="H3" authorId="0">
      <text>
        <r>
          <rPr>
            <b/>
            <sz val="8"/>
            <rFont val="Tahoma"/>
            <family val="0"/>
          </rPr>
          <t>Antonio:</t>
        </r>
        <r>
          <rPr>
            <sz val="8"/>
            <rFont val="Tahoma"/>
            <family val="0"/>
          </rPr>
          <t xml:space="preserve">
Bem: 1/6 der Dotation des GLA</t>
        </r>
      </text>
    </comment>
  </commentList>
</comments>
</file>

<file path=xl/sharedStrings.xml><?xml version="1.0" encoding="utf-8"?>
<sst xmlns="http://schemas.openxmlformats.org/spreadsheetml/2006/main" count="173" uniqueCount="46">
  <si>
    <t>Dotation</t>
  </si>
  <si>
    <t>Kant Nr</t>
  </si>
  <si>
    <t>Kanton</t>
  </si>
  <si>
    <t>Einwohner mit einer Wohnhöhe von über 800 m.ü.M.</t>
  </si>
  <si>
    <t>Einwohner Total gemäss Volkszählung</t>
  </si>
  <si>
    <t>Indikator</t>
  </si>
  <si>
    <t>Lastenindex</t>
  </si>
  <si>
    <t>Massgebende Sonderlasten</t>
  </si>
  <si>
    <t>Beiträge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</si>
  <si>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</si>
  <si>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</si>
  <si>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</si>
  <si>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</si>
  <si>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</si>
  <si>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</si>
  <si>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</si>
  <si>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</si>
  <si>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</si>
  <si>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</si>
  <si>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</si>
  <si>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</si>
  <si>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</si>
  <si>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</si>
  <si>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</si>
  <si>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</si>
  <si>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</si>
  <si>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</si>
  <si>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</si>
  <si>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</si>
  <si>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</si>
  <si>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</si>
  <si>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</si>
  <si>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</si>
  <si>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</si>
  <si>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</si>
  <si>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Produktive Fläche</t>
  </si>
  <si>
    <t>Indikator Höhenmedian Produktive Fläche</t>
  </si>
  <si>
    <t>Einwohner in Siedlungen mit weniger 200 Einwohnern</t>
  </si>
  <si>
    <t>Fläche</t>
  </si>
  <si>
    <t>GLA_1</t>
  </si>
  <si>
    <t>GLA_2</t>
  </si>
  <si>
    <t>GLA_3</t>
  </si>
  <si>
    <t>GLA_4</t>
  </si>
  <si>
    <t>Ständige Wohn-bevölkerung</t>
  </si>
  <si>
    <t>GLA_2005</t>
  </si>
  <si>
    <t>Arealstatistik 1.1.2006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</si>
</sst>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"/>
    <numFmt numFmtId="165" formatCode="0.0"/>
    <numFmt numFmtId="166" formatCode="0.0%"/>
    <numFmt numFmtId="167" formatCode="#,##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5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3" fontId="2" fillId="2" borderId="2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 applyProtection="1">
      <alignment/>
      <protection locked="0"/>
    </xf>
    <xf numFmtId="3" fontId="2" fillId="0" borderId="1" xfId="0" applyNumberFormat="1" applyFont="1" applyBorder="1" applyAlignment="1">
      <alignment/>
    </xf>
    <xf numFmtId="165" fontId="0" fillId="0" borderId="1" xfId="0" applyNumberFormat="1" applyFont="1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 patternType="lightUp">
          <f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Lastenausgleich\GLA\Basisdaten\Referenzjahr_2004\Wohnh&#246;he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Haerteausgleich\Globalbilanz_2005_DE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Lastenausgleich\GLA\Basisdaten\Referenzjahr_2004\Flaeche_Gesamt_Produktiv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Lastenausgleich\GLA\Basisdaten\Referenzjahr_2004\H&#246;henmediane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Lastenausgleich\GLA\Basisdaten\Referenzjahr_2004\EW_Hauptsiedlungsgebiete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Daten\ST_KANTBEV_98_05_ABFR_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ntone"/>
      <sheetName val="Bezirke"/>
      <sheetName val="Gemeinden"/>
      <sheetName val="SQL Abfra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tationen"/>
      <sheetName val="Bilanz_vor_H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ntone"/>
      <sheetName val="Bezirke"/>
      <sheetName val="Gemeinden"/>
      <sheetName val="SQL Abfrag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ntone"/>
      <sheetName val="Bezirke"/>
      <sheetName val="Gemeinden"/>
      <sheetName val="SQL Abfrag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antone"/>
      <sheetName val="Bezirke"/>
      <sheetName val="Gemeinden"/>
      <sheetName val="Korrelation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xl35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B1">
      <selection activeCell="C6" sqref="C6:D31"/>
    </sheetView>
  </sheetViews>
  <sheetFormatPr defaultColWidth="11.421875" defaultRowHeight="12.75"/>
  <cols>
    <col min="1" max="1" width="16.57421875" style="1" customWidth="1"/>
    <col min="2" max="2" width="17.7109375" style="1" customWidth="1"/>
    <col min="3" max="3" width="14.28125" style="0" customWidth="1"/>
    <col min="4" max="4" width="16.28125" style="0" customWidth="1"/>
    <col min="5" max="5" width="16.7109375" style="0" customWidth="1"/>
    <col min="6" max="6" width="15.140625" style="0" customWidth="1"/>
    <col min="7" max="7" width="14.8515625" style="0" customWidth="1"/>
    <col min="8" max="8" width="15.28125" style="0" customWidth="1"/>
    <col min="10" max="10" width="16.57421875" style="0" customWidth="1"/>
  </cols>
  <sheetData>
    <row r="1" ht="12.75"/>
    <row r="2" ht="13.5" thickBot="1"/>
    <row r="3" spans="7:8" ht="12.75">
      <c r="G3" s="2" t="s">
        <v>0</v>
      </c>
      <c r="H3" s="20">
        <v>103638058.27363995</v>
      </c>
    </row>
    <row r="4" spans="1:8" ht="12.75">
      <c r="A4" s="8"/>
      <c r="B4" s="8"/>
      <c r="C4" s="19">
        <v>2000</v>
      </c>
      <c r="D4" s="19">
        <v>2000</v>
      </c>
      <c r="E4" s="10"/>
      <c r="F4" s="10"/>
      <c r="G4" s="10"/>
      <c r="H4" s="10"/>
    </row>
    <row r="5" spans="1:10" ht="63.75">
      <c r="A5" s="11" t="s">
        <v>1</v>
      </c>
      <c r="B5" s="11" t="s">
        <v>2</v>
      </c>
      <c r="C5" s="12" t="s">
        <v>3</v>
      </c>
      <c r="D5" s="12" t="s">
        <v>4</v>
      </c>
      <c r="E5" s="9" t="s">
        <v>5</v>
      </c>
      <c r="F5" s="9" t="s">
        <v>6</v>
      </c>
      <c r="G5" s="12" t="s">
        <v>7</v>
      </c>
      <c r="H5" s="12" t="s">
        <v>8</v>
      </c>
      <c r="J5" s="2"/>
    </row>
    <row r="6" spans="1:10" ht="12.75">
      <c r="A6" s="8">
        <v>1</v>
      </c>
      <c r="B6" s="8" t="s">
        <v>9</v>
      </c>
      <c r="C6" s="25">
        <v>2080</v>
      </c>
      <c r="D6" s="25">
        <v>1247947</v>
      </c>
      <c r="E6" s="14">
        <f aca="true" t="shared" si="0" ref="E6:E32">C6/D6</f>
        <v>0.001666737449587202</v>
      </c>
      <c r="F6" s="15">
        <f aca="true" t="shared" si="1" ref="F6:F32">ROUND(E6/E$32*100,1)</f>
        <v>2.2</v>
      </c>
      <c r="G6" s="13">
        <f>IF(F6&gt;F$32,(F6-100)*C6,0)</f>
        <v>0</v>
      </c>
      <c r="H6" s="13">
        <f aca="true" t="shared" si="2" ref="H6:H31">G6/G$32*$H$3</f>
        <v>0</v>
      </c>
      <c r="J6" s="5"/>
    </row>
    <row r="7" spans="1:10" ht="12.75">
      <c r="A7" s="8">
        <v>2</v>
      </c>
      <c r="B7" s="8" t="s">
        <v>10</v>
      </c>
      <c r="C7" s="25">
        <v>93166</v>
      </c>
      <c r="D7" s="25">
        <v>957182</v>
      </c>
      <c r="E7" s="14">
        <f t="shared" si="0"/>
        <v>0.09733363143059523</v>
      </c>
      <c r="F7" s="15">
        <f t="shared" si="1"/>
        <v>128.6</v>
      </c>
      <c r="G7" s="13">
        <f aca="true" t="shared" si="3" ref="G7:G31">IF(F7&gt;F$32,(F7-100)*C7,0)</f>
        <v>2664547.5999999996</v>
      </c>
      <c r="H7" s="13">
        <f t="shared" si="2"/>
        <v>1895583.2409975817</v>
      </c>
      <c r="J7" s="5"/>
    </row>
    <row r="8" spans="1:10" ht="12.75">
      <c r="A8" s="8">
        <v>3</v>
      </c>
      <c r="B8" s="8" t="s">
        <v>11</v>
      </c>
      <c r="C8" s="25">
        <v>12285</v>
      </c>
      <c r="D8" s="25">
        <v>350512</v>
      </c>
      <c r="E8" s="14">
        <f t="shared" si="0"/>
        <v>0.0350487287168485</v>
      </c>
      <c r="F8" s="15">
        <f t="shared" si="1"/>
        <v>46.3</v>
      </c>
      <c r="G8" s="13">
        <f t="shared" si="3"/>
        <v>0</v>
      </c>
      <c r="H8" s="13">
        <f t="shared" si="2"/>
        <v>0</v>
      </c>
      <c r="J8" s="5"/>
    </row>
    <row r="9" spans="1:10" ht="12.75">
      <c r="A9" s="8">
        <v>4</v>
      </c>
      <c r="B9" s="8" t="s">
        <v>12</v>
      </c>
      <c r="C9" s="25">
        <v>6123</v>
      </c>
      <c r="D9" s="25">
        <v>34777</v>
      </c>
      <c r="E9" s="14">
        <f t="shared" si="0"/>
        <v>0.17606464042326825</v>
      </c>
      <c r="F9" s="15">
        <f t="shared" si="1"/>
        <v>232.6</v>
      </c>
      <c r="G9" s="13">
        <f t="shared" si="3"/>
        <v>811909.7999999999</v>
      </c>
      <c r="H9" s="13">
        <f t="shared" si="2"/>
        <v>577599.9685956815</v>
      </c>
      <c r="J9" s="5"/>
    </row>
    <row r="10" spans="1:10" ht="12.75">
      <c r="A10" s="8">
        <v>5</v>
      </c>
      <c r="B10" s="8" t="s">
        <v>13</v>
      </c>
      <c r="C10" s="25">
        <v>20946</v>
      </c>
      <c r="D10" s="25">
        <v>128710</v>
      </c>
      <c r="E10" s="14">
        <f t="shared" si="0"/>
        <v>0.16273793800015537</v>
      </c>
      <c r="F10" s="15">
        <f t="shared" si="1"/>
        <v>215</v>
      </c>
      <c r="G10" s="13">
        <f t="shared" si="3"/>
        <v>2408790</v>
      </c>
      <c r="H10" s="13">
        <f t="shared" si="2"/>
        <v>1713634.9731874056</v>
      </c>
      <c r="J10" s="5"/>
    </row>
    <row r="11" spans="1:10" ht="12.75">
      <c r="A11" s="8">
        <v>6</v>
      </c>
      <c r="B11" s="8" t="s">
        <v>14</v>
      </c>
      <c r="C11" s="25">
        <v>4838</v>
      </c>
      <c r="D11" s="25">
        <v>32427</v>
      </c>
      <c r="E11" s="14">
        <f t="shared" si="0"/>
        <v>0.14919665710673205</v>
      </c>
      <c r="F11" s="15">
        <f t="shared" si="1"/>
        <v>197.1</v>
      </c>
      <c r="G11" s="13">
        <f t="shared" si="3"/>
        <v>469769.8</v>
      </c>
      <c r="H11" s="13">
        <f t="shared" si="2"/>
        <v>334198.4808253326</v>
      </c>
      <c r="J11" s="5"/>
    </row>
    <row r="12" spans="1:10" ht="12.75">
      <c r="A12" s="8">
        <v>7</v>
      </c>
      <c r="B12" s="8" t="s">
        <v>15</v>
      </c>
      <c r="C12" s="25">
        <v>923</v>
      </c>
      <c r="D12" s="25">
        <v>37235</v>
      </c>
      <c r="E12" s="14">
        <f t="shared" si="0"/>
        <v>0.02478850543843158</v>
      </c>
      <c r="F12" s="15">
        <f t="shared" si="1"/>
        <v>32.7</v>
      </c>
      <c r="G12" s="13">
        <f t="shared" si="3"/>
        <v>0</v>
      </c>
      <c r="H12" s="13">
        <f t="shared" si="2"/>
        <v>0</v>
      </c>
      <c r="J12" s="5"/>
    </row>
    <row r="13" spans="1:10" ht="12.75">
      <c r="A13" s="8">
        <v>8</v>
      </c>
      <c r="B13" s="8" t="s">
        <v>16</v>
      </c>
      <c r="C13" s="25">
        <v>2466</v>
      </c>
      <c r="D13" s="25">
        <v>38183</v>
      </c>
      <c r="E13" s="14">
        <f t="shared" si="0"/>
        <v>0.06458371526595605</v>
      </c>
      <c r="F13" s="15">
        <f t="shared" si="1"/>
        <v>85.3</v>
      </c>
      <c r="G13" s="13">
        <f t="shared" si="3"/>
        <v>0</v>
      </c>
      <c r="H13" s="13">
        <f t="shared" si="2"/>
        <v>0</v>
      </c>
      <c r="J13" s="5"/>
    </row>
    <row r="14" spans="1:10" ht="12.75">
      <c r="A14" s="8">
        <v>9</v>
      </c>
      <c r="B14" s="8" t="s">
        <v>17</v>
      </c>
      <c r="C14" s="25">
        <v>4107</v>
      </c>
      <c r="D14" s="25">
        <v>100052</v>
      </c>
      <c r="E14" s="14">
        <f t="shared" si="0"/>
        <v>0.04104865469955623</v>
      </c>
      <c r="F14" s="15">
        <f t="shared" si="1"/>
        <v>54.2</v>
      </c>
      <c r="G14" s="13">
        <f t="shared" si="3"/>
        <v>0</v>
      </c>
      <c r="H14" s="13">
        <f t="shared" si="2"/>
        <v>0</v>
      </c>
      <c r="J14" s="5"/>
    </row>
    <row r="15" spans="1:10" ht="12.75">
      <c r="A15" s="8">
        <v>10</v>
      </c>
      <c r="B15" s="8" t="s">
        <v>18</v>
      </c>
      <c r="C15" s="25">
        <v>28995</v>
      </c>
      <c r="D15" s="25">
        <v>241708</v>
      </c>
      <c r="E15" s="14">
        <f t="shared" si="0"/>
        <v>0.11995879325467093</v>
      </c>
      <c r="F15" s="15">
        <f t="shared" si="1"/>
        <v>158.5</v>
      </c>
      <c r="G15" s="13">
        <f t="shared" si="3"/>
        <v>1696207.5</v>
      </c>
      <c r="H15" s="13">
        <f t="shared" si="2"/>
        <v>1206697.3433893267</v>
      </c>
      <c r="J15" s="5"/>
    </row>
    <row r="16" spans="1:10" ht="12.75">
      <c r="A16" s="8">
        <v>11</v>
      </c>
      <c r="B16" s="8" t="s">
        <v>19</v>
      </c>
      <c r="C16" s="25">
        <v>589</v>
      </c>
      <c r="D16" s="25">
        <v>244325</v>
      </c>
      <c r="E16" s="14">
        <f t="shared" si="0"/>
        <v>0.0024107234216719535</v>
      </c>
      <c r="F16" s="15">
        <f t="shared" si="1"/>
        <v>3.2</v>
      </c>
      <c r="G16" s="13">
        <f t="shared" si="3"/>
        <v>0</v>
      </c>
      <c r="H16" s="13">
        <f t="shared" si="2"/>
        <v>0</v>
      </c>
      <c r="J16" s="5"/>
    </row>
    <row r="17" spans="1:10" ht="12.75">
      <c r="A17" s="8">
        <v>12</v>
      </c>
      <c r="B17" s="8" t="s">
        <v>20</v>
      </c>
      <c r="C17" s="25">
        <v>0</v>
      </c>
      <c r="D17" s="25">
        <v>188106</v>
      </c>
      <c r="E17" s="14">
        <f t="shared" si="0"/>
        <v>0</v>
      </c>
      <c r="F17" s="15">
        <f t="shared" si="1"/>
        <v>0</v>
      </c>
      <c r="G17" s="13">
        <f t="shared" si="3"/>
        <v>0</v>
      </c>
      <c r="H17" s="13">
        <f t="shared" si="2"/>
        <v>0</v>
      </c>
      <c r="J17" s="5"/>
    </row>
    <row r="18" spans="1:10" ht="12.75">
      <c r="A18" s="8">
        <v>13</v>
      </c>
      <c r="B18" s="8" t="s">
        <v>21</v>
      </c>
      <c r="C18" s="25">
        <v>145</v>
      </c>
      <c r="D18" s="25">
        <v>259352</v>
      </c>
      <c r="E18" s="14">
        <f t="shared" si="0"/>
        <v>0.0005590857213362534</v>
      </c>
      <c r="F18" s="15">
        <f t="shared" si="1"/>
        <v>0.7</v>
      </c>
      <c r="G18" s="13">
        <f t="shared" si="3"/>
        <v>0</v>
      </c>
      <c r="H18" s="13">
        <f t="shared" si="2"/>
        <v>0</v>
      </c>
      <c r="J18" s="5"/>
    </row>
    <row r="19" spans="1:10" ht="12.75">
      <c r="A19" s="8">
        <v>14</v>
      </c>
      <c r="B19" s="8" t="s">
        <v>22</v>
      </c>
      <c r="C19" s="25">
        <v>11</v>
      </c>
      <c r="D19" s="25">
        <v>73394</v>
      </c>
      <c r="E19" s="14">
        <f t="shared" si="0"/>
        <v>0.00014987601166307872</v>
      </c>
      <c r="F19" s="15">
        <f t="shared" si="1"/>
        <v>0.2</v>
      </c>
      <c r="G19" s="13">
        <f t="shared" si="3"/>
        <v>0</v>
      </c>
      <c r="H19" s="13">
        <f t="shared" si="2"/>
        <v>0</v>
      </c>
      <c r="J19" s="5"/>
    </row>
    <row r="20" spans="1:10" ht="12.75">
      <c r="A20" s="8">
        <v>15</v>
      </c>
      <c r="B20" s="8" t="s">
        <v>23</v>
      </c>
      <c r="C20" s="25">
        <v>30412</v>
      </c>
      <c r="D20" s="25">
        <v>53510</v>
      </c>
      <c r="E20" s="14">
        <f t="shared" si="0"/>
        <v>0.5683423659129134</v>
      </c>
      <c r="F20" s="15">
        <f t="shared" si="1"/>
        <v>750.7</v>
      </c>
      <c r="G20" s="13">
        <f t="shared" si="3"/>
        <v>19789088.400000002</v>
      </c>
      <c r="H20" s="13">
        <f t="shared" si="2"/>
        <v>14078136.313143613</v>
      </c>
      <c r="J20" s="5"/>
    </row>
    <row r="21" spans="1:10" ht="12.75">
      <c r="A21" s="8">
        <v>16</v>
      </c>
      <c r="B21" s="8" t="s">
        <v>24</v>
      </c>
      <c r="C21" s="25">
        <v>8838</v>
      </c>
      <c r="D21" s="25">
        <v>14612</v>
      </c>
      <c r="E21" s="14">
        <f t="shared" si="0"/>
        <v>0.6048453326033397</v>
      </c>
      <c r="F21" s="15">
        <f t="shared" si="1"/>
        <v>799</v>
      </c>
      <c r="G21" s="13">
        <f t="shared" si="3"/>
        <v>6177762</v>
      </c>
      <c r="H21" s="13">
        <f t="shared" si="2"/>
        <v>4394915.712547866</v>
      </c>
      <c r="J21" s="5"/>
    </row>
    <row r="22" spans="1:10" ht="12.75">
      <c r="A22" s="8">
        <v>17</v>
      </c>
      <c r="B22" s="8" t="s">
        <v>25</v>
      </c>
      <c r="C22" s="25">
        <v>21345</v>
      </c>
      <c r="D22" s="25">
        <v>452845</v>
      </c>
      <c r="E22" s="14">
        <f t="shared" si="0"/>
        <v>0.04713533328180724</v>
      </c>
      <c r="F22" s="15">
        <f t="shared" si="1"/>
        <v>62.3</v>
      </c>
      <c r="G22" s="13">
        <f t="shared" si="3"/>
        <v>0</v>
      </c>
      <c r="H22" s="13">
        <f t="shared" si="2"/>
        <v>0</v>
      </c>
      <c r="J22" s="5"/>
    </row>
    <row r="23" spans="1:10" ht="12.75">
      <c r="A23" s="8">
        <v>18</v>
      </c>
      <c r="B23" s="8" t="s">
        <v>26</v>
      </c>
      <c r="C23" s="25">
        <v>93708</v>
      </c>
      <c r="D23" s="25">
        <v>187058</v>
      </c>
      <c r="E23" s="14">
        <f t="shared" si="0"/>
        <v>0.5009569224518599</v>
      </c>
      <c r="F23" s="15">
        <f t="shared" si="1"/>
        <v>661.7</v>
      </c>
      <c r="G23" s="13">
        <f t="shared" si="3"/>
        <v>52635783.6</v>
      </c>
      <c r="H23" s="13">
        <f t="shared" si="2"/>
        <v>37445572.099719815</v>
      </c>
      <c r="J23" s="5"/>
    </row>
    <row r="24" spans="1:10" ht="12.75">
      <c r="A24" s="8">
        <v>19</v>
      </c>
      <c r="B24" s="8" t="s">
        <v>27</v>
      </c>
      <c r="C24" s="25">
        <v>16</v>
      </c>
      <c r="D24" s="25">
        <v>547448</v>
      </c>
      <c r="E24" s="14">
        <f t="shared" si="0"/>
        <v>2.922652014437901E-05</v>
      </c>
      <c r="F24" s="15">
        <f t="shared" si="1"/>
        <v>0</v>
      </c>
      <c r="G24" s="13">
        <f t="shared" si="3"/>
        <v>0</v>
      </c>
      <c r="H24" s="13">
        <f t="shared" si="2"/>
        <v>0</v>
      </c>
      <c r="J24" s="5"/>
    </row>
    <row r="25" spans="1:10" ht="12.75">
      <c r="A25" s="8">
        <v>20</v>
      </c>
      <c r="B25" s="8" t="s">
        <v>28</v>
      </c>
      <c r="C25" s="25">
        <v>113</v>
      </c>
      <c r="D25" s="25">
        <v>228871</v>
      </c>
      <c r="E25" s="14">
        <f t="shared" si="0"/>
        <v>0.00049372790786076</v>
      </c>
      <c r="F25" s="15">
        <f t="shared" si="1"/>
        <v>0.7</v>
      </c>
      <c r="G25" s="13">
        <f t="shared" si="3"/>
        <v>0</v>
      </c>
      <c r="H25" s="13">
        <f t="shared" si="2"/>
        <v>0</v>
      </c>
      <c r="J25" s="5"/>
    </row>
    <row r="26" spans="1:10" ht="12.75">
      <c r="A26" s="8">
        <v>21</v>
      </c>
      <c r="B26" s="8" t="s">
        <v>29</v>
      </c>
      <c r="C26" s="25">
        <v>8800</v>
      </c>
      <c r="D26" s="25">
        <v>306846</v>
      </c>
      <c r="E26" s="14">
        <f t="shared" si="0"/>
        <v>0.028678881262913646</v>
      </c>
      <c r="F26" s="15">
        <f t="shared" si="1"/>
        <v>37.9</v>
      </c>
      <c r="G26" s="13">
        <f t="shared" si="3"/>
        <v>0</v>
      </c>
      <c r="H26" s="13">
        <f t="shared" si="2"/>
        <v>0</v>
      </c>
      <c r="J26" s="5"/>
    </row>
    <row r="27" spans="1:10" ht="12.75">
      <c r="A27" s="8">
        <v>22</v>
      </c>
      <c r="B27" s="8" t="s">
        <v>30</v>
      </c>
      <c r="C27" s="25">
        <v>45181</v>
      </c>
      <c r="D27" s="25">
        <v>640649</v>
      </c>
      <c r="E27" s="14">
        <f t="shared" si="0"/>
        <v>0.07052379696214307</v>
      </c>
      <c r="F27" s="15">
        <f t="shared" si="1"/>
        <v>93.2</v>
      </c>
      <c r="G27" s="13">
        <f t="shared" si="3"/>
        <v>0</v>
      </c>
      <c r="H27" s="13">
        <f t="shared" si="2"/>
        <v>0</v>
      </c>
      <c r="J27" s="5"/>
    </row>
    <row r="28" spans="1:10" ht="12.75">
      <c r="A28" s="8">
        <v>23</v>
      </c>
      <c r="B28" s="8" t="s">
        <v>31</v>
      </c>
      <c r="C28" s="25">
        <v>92442</v>
      </c>
      <c r="D28" s="25">
        <v>272401</v>
      </c>
      <c r="E28" s="14">
        <f t="shared" si="0"/>
        <v>0.3393599876652435</v>
      </c>
      <c r="F28" s="15">
        <f t="shared" si="1"/>
        <v>448.3</v>
      </c>
      <c r="G28" s="13">
        <f t="shared" si="3"/>
        <v>32197548.6</v>
      </c>
      <c r="H28" s="13">
        <f t="shared" si="2"/>
        <v>22905627.029280756</v>
      </c>
      <c r="J28" s="5"/>
    </row>
    <row r="29" spans="1:10" ht="12.75">
      <c r="A29" s="8">
        <v>24</v>
      </c>
      <c r="B29" s="8" t="s">
        <v>32</v>
      </c>
      <c r="C29" s="25">
        <v>64031</v>
      </c>
      <c r="D29" s="25">
        <v>167963</v>
      </c>
      <c r="E29" s="14">
        <f t="shared" si="0"/>
        <v>0.38122086411888334</v>
      </c>
      <c r="F29" s="15">
        <f t="shared" si="1"/>
        <v>503.6</v>
      </c>
      <c r="G29" s="13">
        <f t="shared" si="3"/>
        <v>25842911.6</v>
      </c>
      <c r="H29" s="13">
        <f t="shared" si="2"/>
        <v>18384880.843390457</v>
      </c>
      <c r="J29" s="5"/>
    </row>
    <row r="30" spans="1:10" ht="12.75">
      <c r="A30" s="8">
        <v>25</v>
      </c>
      <c r="B30" s="8" t="s">
        <v>33</v>
      </c>
      <c r="C30" s="25">
        <v>0</v>
      </c>
      <c r="D30" s="25">
        <v>413673</v>
      </c>
      <c r="E30" s="14">
        <f t="shared" si="0"/>
        <v>0</v>
      </c>
      <c r="F30" s="15">
        <f t="shared" si="1"/>
        <v>0</v>
      </c>
      <c r="G30" s="13">
        <f t="shared" si="3"/>
        <v>0</v>
      </c>
      <c r="H30" s="13">
        <f t="shared" si="2"/>
        <v>0</v>
      </c>
      <c r="J30" s="5"/>
    </row>
    <row r="31" spans="1:10" ht="12.75">
      <c r="A31" s="8">
        <v>26</v>
      </c>
      <c r="B31" s="8" t="s">
        <v>34</v>
      </c>
      <c r="C31" s="25">
        <v>10172</v>
      </c>
      <c r="D31" s="25">
        <v>68224</v>
      </c>
      <c r="E31" s="14">
        <f t="shared" si="0"/>
        <v>0.1490970919324578</v>
      </c>
      <c r="F31" s="15">
        <f t="shared" si="1"/>
        <v>196.9</v>
      </c>
      <c r="G31" s="13">
        <f t="shared" si="3"/>
        <v>985666.8</v>
      </c>
      <c r="H31" s="13">
        <f t="shared" si="2"/>
        <v>701212.2685621063</v>
      </c>
      <c r="J31" s="5"/>
    </row>
    <row r="32" spans="1:8" ht="12.75">
      <c r="A32" s="8"/>
      <c r="B32" s="11"/>
      <c r="C32" s="16">
        <f>SUM(C6:C31)</f>
        <v>551732</v>
      </c>
      <c r="D32" s="16">
        <f>SUM(D6:D31)</f>
        <v>7288010</v>
      </c>
      <c r="E32" s="17">
        <f t="shared" si="0"/>
        <v>0.07570406736543994</v>
      </c>
      <c r="F32" s="18">
        <f t="shared" si="1"/>
        <v>100</v>
      </c>
      <c r="G32" s="16">
        <f>SUM(G6:G31)</f>
        <v>145679985.70000002</v>
      </c>
      <c r="H32" s="16">
        <f>SUM(H6:H31)</f>
        <v>103638058.27363995</v>
      </c>
    </row>
    <row r="33" ht="12.75">
      <c r="B33" s="6"/>
    </row>
    <row r="34" ht="12.75">
      <c r="B34" s="6"/>
    </row>
    <row r="35" ht="12.75">
      <c r="B35" s="6"/>
    </row>
  </sheetData>
  <sheetProtection password="DD25" sheet="1" objects="1" scenarios="1"/>
  <conditionalFormatting sqref="C6:D31">
    <cfRule type="expression" priority="1" dxfId="0" stopIfTrue="1">
      <formula>ISBLANK(C6)</formula>
    </cfRule>
  </conditionalFormatting>
  <conditionalFormatting sqref="H3">
    <cfRule type="expression" priority="2" dxfId="0" stopIfTrue="1">
      <formula>ISBLANK($H$3)</formula>
    </cfRule>
  </conditionalFormatting>
  <printOptions/>
  <pageMargins left="0.75" right="0.75" top="1" bottom="1" header="0.4921259845" footer="0.4921259845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5"/>
  <sheetViews>
    <sheetView workbookViewId="0" topLeftCell="A1">
      <selection activeCell="H11" sqref="H11"/>
    </sheetView>
  </sheetViews>
  <sheetFormatPr defaultColWidth="11.421875" defaultRowHeight="12.75"/>
  <cols>
    <col min="1" max="1" width="16.57421875" style="1" customWidth="1"/>
    <col min="2" max="2" width="17.7109375" style="1" customWidth="1"/>
    <col min="3" max="3" width="14.28125" style="0" customWidth="1"/>
    <col min="4" max="4" width="16.140625" style="0" customWidth="1"/>
    <col min="5" max="5" width="16.7109375" style="0" customWidth="1"/>
    <col min="6" max="6" width="15.140625" style="0" customWidth="1"/>
    <col min="7" max="7" width="14.8515625" style="0" customWidth="1"/>
    <col min="8" max="8" width="15.28125" style="0" customWidth="1"/>
  </cols>
  <sheetData>
    <row r="1" ht="12.75"/>
    <row r="2" ht="13.5" thickBot="1"/>
    <row r="3" spans="7:8" ht="12.75">
      <c r="G3" s="2" t="s">
        <v>0</v>
      </c>
      <c r="H3" s="20">
        <v>103638058.27363995</v>
      </c>
    </row>
    <row r="4" spans="3:4" ht="12.75">
      <c r="C4" s="3"/>
      <c r="D4" s="3"/>
    </row>
    <row r="5" spans="1:8" ht="51">
      <c r="A5" s="11" t="s">
        <v>1</v>
      </c>
      <c r="B5" s="11" t="s">
        <v>2</v>
      </c>
      <c r="C5" s="12" t="s">
        <v>35</v>
      </c>
      <c r="D5" s="12"/>
      <c r="E5" s="12" t="s">
        <v>36</v>
      </c>
      <c r="F5" s="9" t="s">
        <v>6</v>
      </c>
      <c r="G5" s="12" t="s">
        <v>7</v>
      </c>
      <c r="H5" s="12" t="s">
        <v>8</v>
      </c>
    </row>
    <row r="6" spans="1:8" ht="12.75">
      <c r="A6" s="8">
        <v>1</v>
      </c>
      <c r="B6" s="8" t="s">
        <v>9</v>
      </c>
      <c r="C6" s="25">
        <v>162882</v>
      </c>
      <c r="D6" s="26"/>
      <c r="E6" s="27">
        <v>511</v>
      </c>
      <c r="F6" s="15">
        <f aca="true" t="shared" si="0" ref="F6:F32">ROUND(E6/E$32*100,1)</f>
        <v>60</v>
      </c>
      <c r="G6" s="13">
        <f aca="true" t="shared" si="1" ref="G6:G31">IF(F6&gt;F$32,(F6-100)*C6,0)</f>
        <v>0</v>
      </c>
      <c r="H6" s="13">
        <f aca="true" t="shared" si="2" ref="H6:H31">G6/G$32*$H$3</f>
        <v>0</v>
      </c>
    </row>
    <row r="7" spans="1:8" ht="12.75">
      <c r="A7" s="8">
        <v>2</v>
      </c>
      <c r="B7" s="8" t="s">
        <v>10</v>
      </c>
      <c r="C7" s="25">
        <v>480833</v>
      </c>
      <c r="D7" s="26"/>
      <c r="E7" s="27">
        <v>869</v>
      </c>
      <c r="F7" s="15">
        <f t="shared" si="0"/>
        <v>102.1</v>
      </c>
      <c r="G7" s="13">
        <f t="shared" si="1"/>
        <v>1009749.2999999973</v>
      </c>
      <c r="H7" s="13">
        <f t="shared" si="2"/>
        <v>1195832.9320901416</v>
      </c>
    </row>
    <row r="8" spans="1:8" ht="12.75">
      <c r="A8" s="8">
        <v>3</v>
      </c>
      <c r="B8" s="8" t="s">
        <v>11</v>
      </c>
      <c r="C8" s="25">
        <v>139193</v>
      </c>
      <c r="D8" s="26"/>
      <c r="E8" s="27">
        <v>688</v>
      </c>
      <c r="F8" s="15">
        <f t="shared" si="0"/>
        <v>80.8</v>
      </c>
      <c r="G8" s="13">
        <f t="shared" si="1"/>
        <v>0</v>
      </c>
      <c r="H8" s="13">
        <f t="shared" si="2"/>
        <v>0</v>
      </c>
    </row>
    <row r="9" spans="1:8" ht="12.75">
      <c r="A9" s="8">
        <v>4</v>
      </c>
      <c r="B9" s="8" t="s">
        <v>12</v>
      </c>
      <c r="C9" s="25">
        <v>47751</v>
      </c>
      <c r="D9" s="26"/>
      <c r="E9" s="27">
        <v>1557</v>
      </c>
      <c r="F9" s="15">
        <f t="shared" si="0"/>
        <v>182.9</v>
      </c>
      <c r="G9" s="13">
        <f t="shared" si="1"/>
        <v>3958557.9000000004</v>
      </c>
      <c r="H9" s="13">
        <f t="shared" si="2"/>
        <v>4688068.51404166</v>
      </c>
    </row>
    <row r="10" spans="1:8" ht="12.75">
      <c r="A10" s="8">
        <v>5</v>
      </c>
      <c r="B10" s="8" t="s">
        <v>13</v>
      </c>
      <c r="C10" s="25">
        <v>72674</v>
      </c>
      <c r="D10" s="26"/>
      <c r="E10" s="27">
        <v>1028</v>
      </c>
      <c r="F10" s="15">
        <f t="shared" si="0"/>
        <v>120.8</v>
      </c>
      <c r="G10" s="13">
        <f t="shared" si="1"/>
        <v>1511619.1999999997</v>
      </c>
      <c r="H10" s="13">
        <f t="shared" si="2"/>
        <v>1790190.9118825423</v>
      </c>
    </row>
    <row r="11" spans="1:8" ht="12.75">
      <c r="A11" s="8">
        <v>6</v>
      </c>
      <c r="B11" s="8" t="s">
        <v>14</v>
      </c>
      <c r="C11" s="25">
        <v>39893</v>
      </c>
      <c r="D11" s="26"/>
      <c r="E11" s="27">
        <v>1289</v>
      </c>
      <c r="F11" s="15">
        <f t="shared" si="0"/>
        <v>151.4</v>
      </c>
      <c r="G11" s="13">
        <f t="shared" si="1"/>
        <v>2050500.2000000002</v>
      </c>
      <c r="H11" s="13">
        <f t="shared" si="2"/>
        <v>2428380.6548986253</v>
      </c>
    </row>
    <row r="12" spans="1:8" ht="12.75">
      <c r="A12" s="8">
        <v>7</v>
      </c>
      <c r="B12" s="8" t="s">
        <v>15</v>
      </c>
      <c r="C12" s="25">
        <v>20887</v>
      </c>
      <c r="D12" s="26"/>
      <c r="E12" s="27">
        <v>1007</v>
      </c>
      <c r="F12" s="15">
        <f t="shared" si="0"/>
        <v>118.3</v>
      </c>
      <c r="G12" s="13">
        <f t="shared" si="1"/>
        <v>382232.0999999999</v>
      </c>
      <c r="H12" s="13">
        <f t="shared" si="2"/>
        <v>452672.4929464901</v>
      </c>
    </row>
    <row r="13" spans="1:8" ht="12.75">
      <c r="A13" s="8">
        <v>8</v>
      </c>
      <c r="B13" s="8" t="s">
        <v>16</v>
      </c>
      <c r="C13" s="25">
        <v>43361</v>
      </c>
      <c r="D13" s="26"/>
      <c r="E13" s="27">
        <v>1316</v>
      </c>
      <c r="F13" s="15">
        <f t="shared" si="0"/>
        <v>154.6</v>
      </c>
      <c r="G13" s="13">
        <f t="shared" si="1"/>
        <v>2367510.5999999996</v>
      </c>
      <c r="H13" s="13">
        <f t="shared" si="2"/>
        <v>2803811.938817385</v>
      </c>
    </row>
    <row r="14" spans="1:8" ht="12.75">
      <c r="A14" s="8">
        <v>9</v>
      </c>
      <c r="B14" s="8" t="s">
        <v>17</v>
      </c>
      <c r="C14" s="25">
        <v>20222</v>
      </c>
      <c r="D14" s="26"/>
      <c r="E14" s="27">
        <v>692</v>
      </c>
      <c r="F14" s="15">
        <f t="shared" si="0"/>
        <v>81.3</v>
      </c>
      <c r="G14" s="13">
        <f t="shared" si="1"/>
        <v>0</v>
      </c>
      <c r="H14" s="13">
        <f t="shared" si="2"/>
        <v>0</v>
      </c>
    </row>
    <row r="15" spans="1:8" ht="12.75">
      <c r="A15" s="8">
        <v>10</v>
      </c>
      <c r="B15" s="8" t="s">
        <v>18</v>
      </c>
      <c r="C15" s="25">
        <v>152377</v>
      </c>
      <c r="D15" s="26"/>
      <c r="E15" s="27">
        <v>757</v>
      </c>
      <c r="F15" s="15">
        <f t="shared" si="0"/>
        <v>88.9</v>
      </c>
      <c r="G15" s="13">
        <f t="shared" si="1"/>
        <v>0</v>
      </c>
      <c r="H15" s="13">
        <f t="shared" si="2"/>
        <v>0</v>
      </c>
    </row>
    <row r="16" spans="1:8" ht="12.75">
      <c r="A16" s="8">
        <v>11</v>
      </c>
      <c r="B16" s="8" t="s">
        <v>19</v>
      </c>
      <c r="C16" s="25">
        <v>78294</v>
      </c>
      <c r="D16" s="26"/>
      <c r="E16" s="27">
        <v>552</v>
      </c>
      <c r="F16" s="15">
        <f t="shared" si="0"/>
        <v>64.8</v>
      </c>
      <c r="G16" s="13">
        <f t="shared" si="1"/>
        <v>0</v>
      </c>
      <c r="H16" s="13">
        <f t="shared" si="2"/>
        <v>0</v>
      </c>
    </row>
    <row r="17" spans="1:8" ht="12.75">
      <c r="A17" s="8">
        <v>12</v>
      </c>
      <c r="B17" s="8" t="s">
        <v>20</v>
      </c>
      <c r="C17" s="25">
        <v>3543</v>
      </c>
      <c r="D17" s="26"/>
      <c r="E17" s="27">
        <v>275</v>
      </c>
      <c r="F17" s="15">
        <f t="shared" si="0"/>
        <v>32.3</v>
      </c>
      <c r="G17" s="13">
        <f t="shared" si="1"/>
        <v>0</v>
      </c>
      <c r="H17" s="13">
        <f t="shared" si="2"/>
        <v>0</v>
      </c>
    </row>
    <row r="18" spans="1:8" ht="12.75">
      <c r="A18" s="8">
        <v>13</v>
      </c>
      <c r="B18" s="8" t="s">
        <v>21</v>
      </c>
      <c r="C18" s="25">
        <v>51443</v>
      </c>
      <c r="D18" s="26"/>
      <c r="E18" s="27">
        <v>507</v>
      </c>
      <c r="F18" s="15">
        <f t="shared" si="0"/>
        <v>59.6</v>
      </c>
      <c r="G18" s="13">
        <f t="shared" si="1"/>
        <v>0</v>
      </c>
      <c r="H18" s="13">
        <f t="shared" si="2"/>
        <v>0</v>
      </c>
    </row>
    <row r="19" spans="1:8" ht="12.75">
      <c r="A19" s="8">
        <v>14</v>
      </c>
      <c r="B19" s="8" t="s">
        <v>22</v>
      </c>
      <c r="C19" s="25">
        <v>29472</v>
      </c>
      <c r="D19" s="26"/>
      <c r="E19" s="27">
        <v>516</v>
      </c>
      <c r="F19" s="15">
        <f t="shared" si="0"/>
        <v>60.6</v>
      </c>
      <c r="G19" s="13">
        <f t="shared" si="1"/>
        <v>0</v>
      </c>
      <c r="H19" s="13">
        <f t="shared" si="2"/>
        <v>0</v>
      </c>
    </row>
    <row r="20" spans="1:8" ht="12.75">
      <c r="A20" s="8">
        <v>15</v>
      </c>
      <c r="B20" s="8" t="s">
        <v>23</v>
      </c>
      <c r="C20" s="25">
        <v>23965</v>
      </c>
      <c r="D20" s="26"/>
      <c r="E20" s="27">
        <v>906</v>
      </c>
      <c r="F20" s="15">
        <f t="shared" si="0"/>
        <v>106.4</v>
      </c>
      <c r="G20" s="13">
        <f t="shared" si="1"/>
        <v>153376.00000000015</v>
      </c>
      <c r="H20" s="13">
        <f t="shared" si="2"/>
        <v>181641.1972677359</v>
      </c>
    </row>
    <row r="21" spans="1:8" ht="12.75">
      <c r="A21" s="8">
        <v>16</v>
      </c>
      <c r="B21" s="8" t="s">
        <v>24</v>
      </c>
      <c r="C21" s="25">
        <v>15805</v>
      </c>
      <c r="D21" s="26"/>
      <c r="E21" s="27">
        <v>1005</v>
      </c>
      <c r="F21" s="15">
        <f t="shared" si="0"/>
        <v>118.1</v>
      </c>
      <c r="G21" s="13">
        <f t="shared" si="1"/>
        <v>286070.4999999999</v>
      </c>
      <c r="H21" s="13">
        <f t="shared" si="2"/>
        <v>338789.56370605424</v>
      </c>
    </row>
    <row r="22" spans="1:8" ht="12.75">
      <c r="A22" s="8">
        <v>17</v>
      </c>
      <c r="B22" s="8" t="s">
        <v>25</v>
      </c>
      <c r="C22" s="25">
        <v>176632</v>
      </c>
      <c r="D22" s="26"/>
      <c r="E22" s="27">
        <v>790</v>
      </c>
      <c r="F22" s="15">
        <f t="shared" si="0"/>
        <v>92.8</v>
      </c>
      <c r="G22" s="13">
        <f t="shared" si="1"/>
        <v>0</v>
      </c>
      <c r="H22" s="13">
        <f t="shared" si="2"/>
        <v>0</v>
      </c>
    </row>
    <row r="23" spans="1:8" ht="12.75">
      <c r="A23" s="8">
        <v>18</v>
      </c>
      <c r="B23" s="8" t="s">
        <v>26</v>
      </c>
      <c r="C23" s="25">
        <v>414357</v>
      </c>
      <c r="D23" s="26"/>
      <c r="E23" s="27">
        <v>1794</v>
      </c>
      <c r="F23" s="15">
        <f t="shared" si="0"/>
        <v>210.8</v>
      </c>
      <c r="G23" s="13">
        <f t="shared" si="1"/>
        <v>45910755.6</v>
      </c>
      <c r="H23" s="13">
        <f t="shared" si="2"/>
        <v>54371509.327733174</v>
      </c>
    </row>
    <row r="24" spans="1:8" ht="12.75">
      <c r="A24" s="8">
        <v>19</v>
      </c>
      <c r="B24" s="8" t="s">
        <v>27</v>
      </c>
      <c r="C24" s="25">
        <v>137035</v>
      </c>
      <c r="D24" s="26"/>
      <c r="E24" s="27">
        <v>466</v>
      </c>
      <c r="F24" s="15">
        <f t="shared" si="0"/>
        <v>54.7</v>
      </c>
      <c r="G24" s="13">
        <f t="shared" si="1"/>
        <v>0</v>
      </c>
      <c r="H24" s="13">
        <f t="shared" si="2"/>
        <v>0</v>
      </c>
    </row>
    <row r="25" spans="1:8" ht="12.75">
      <c r="A25" s="8">
        <v>20</v>
      </c>
      <c r="B25" s="8" t="s">
        <v>28</v>
      </c>
      <c r="C25" s="25">
        <v>85117</v>
      </c>
      <c r="D25" s="26"/>
      <c r="E25" s="27">
        <v>502</v>
      </c>
      <c r="F25" s="15">
        <f t="shared" si="0"/>
        <v>59</v>
      </c>
      <c r="G25" s="13">
        <f t="shared" si="1"/>
        <v>0</v>
      </c>
      <c r="H25" s="13">
        <f t="shared" si="2"/>
        <v>0</v>
      </c>
    </row>
    <row r="26" spans="1:8" ht="12.75">
      <c r="A26" s="8">
        <v>21</v>
      </c>
      <c r="B26" s="8" t="s">
        <v>29</v>
      </c>
      <c r="C26" s="25">
        <v>192019</v>
      </c>
      <c r="D26" s="26"/>
      <c r="E26" s="27">
        <v>1165</v>
      </c>
      <c r="F26" s="15">
        <f t="shared" si="0"/>
        <v>136.9</v>
      </c>
      <c r="G26" s="13">
        <f t="shared" si="1"/>
        <v>7085501.1000000015</v>
      </c>
      <c r="H26" s="13">
        <f t="shared" si="2"/>
        <v>8391266.580467992</v>
      </c>
    </row>
    <row r="27" spans="1:8" ht="12.75">
      <c r="A27" s="8">
        <v>22</v>
      </c>
      <c r="B27" s="8" t="s">
        <v>30</v>
      </c>
      <c r="C27" s="25">
        <v>268565</v>
      </c>
      <c r="D27" s="26"/>
      <c r="E27" s="27">
        <v>720</v>
      </c>
      <c r="F27" s="15">
        <f t="shared" si="0"/>
        <v>84.6</v>
      </c>
      <c r="G27" s="13">
        <f t="shared" si="1"/>
        <v>0</v>
      </c>
      <c r="H27" s="13">
        <f t="shared" si="2"/>
        <v>0</v>
      </c>
    </row>
    <row r="28" spans="1:8" ht="12.75">
      <c r="A28" s="8">
        <v>23</v>
      </c>
      <c r="B28" s="8" t="s">
        <v>31</v>
      </c>
      <c r="C28" s="25">
        <v>241157</v>
      </c>
      <c r="D28" s="26"/>
      <c r="E28" s="27">
        <v>1601</v>
      </c>
      <c r="F28" s="15">
        <f t="shared" si="0"/>
        <v>188.1</v>
      </c>
      <c r="G28" s="13">
        <f t="shared" si="1"/>
        <v>21245931.7</v>
      </c>
      <c r="H28" s="13">
        <f t="shared" si="2"/>
        <v>25161279.933343805</v>
      </c>
    </row>
    <row r="29" spans="1:8" ht="12.75">
      <c r="A29" s="8">
        <v>24</v>
      </c>
      <c r="B29" s="8" t="s">
        <v>32</v>
      </c>
      <c r="C29" s="25">
        <v>71061</v>
      </c>
      <c r="D29" s="26"/>
      <c r="E29" s="27">
        <v>1037</v>
      </c>
      <c r="F29" s="15">
        <f t="shared" si="0"/>
        <v>121.8</v>
      </c>
      <c r="G29" s="13">
        <f t="shared" si="1"/>
        <v>1549129.7999999998</v>
      </c>
      <c r="H29" s="13">
        <f t="shared" si="2"/>
        <v>1834614.2264443454</v>
      </c>
    </row>
    <row r="30" spans="1:8" ht="12.75">
      <c r="A30" s="8">
        <v>25</v>
      </c>
      <c r="B30" s="8" t="s">
        <v>33</v>
      </c>
      <c r="C30" s="25">
        <v>24156</v>
      </c>
      <c r="D30" s="26"/>
      <c r="E30" s="27">
        <v>425</v>
      </c>
      <c r="F30" s="15">
        <f t="shared" si="0"/>
        <v>49.9</v>
      </c>
      <c r="G30" s="13">
        <f t="shared" si="1"/>
        <v>0</v>
      </c>
      <c r="H30" s="13">
        <f t="shared" si="2"/>
        <v>0</v>
      </c>
    </row>
    <row r="31" spans="1:8" ht="12.75">
      <c r="A31" s="8">
        <v>26</v>
      </c>
      <c r="B31" s="8" t="s">
        <v>34</v>
      </c>
      <c r="C31" s="25">
        <v>83191</v>
      </c>
      <c r="D31" s="26"/>
      <c r="E31" s="27">
        <v>640</v>
      </c>
      <c r="F31" s="15">
        <f t="shared" si="0"/>
        <v>75.2</v>
      </c>
      <c r="G31" s="13">
        <f t="shared" si="1"/>
        <v>0</v>
      </c>
      <c r="H31" s="13">
        <f t="shared" si="2"/>
        <v>0</v>
      </c>
    </row>
    <row r="32" spans="1:8" ht="12.75">
      <c r="A32" s="8"/>
      <c r="B32" s="11"/>
      <c r="C32" s="28">
        <f>SUM(C6:C31)</f>
        <v>3075885</v>
      </c>
      <c r="D32" s="28"/>
      <c r="E32" s="29">
        <v>851.2</v>
      </c>
      <c r="F32" s="18">
        <f t="shared" si="0"/>
        <v>100</v>
      </c>
      <c r="G32" s="16">
        <f>SUM(G6:G31)</f>
        <v>87510934</v>
      </c>
      <c r="H32" s="16">
        <f>SUM(H6:H31)</f>
        <v>103638058.27363996</v>
      </c>
    </row>
    <row r="33" ht="12.75">
      <c r="B33" s="6"/>
    </row>
    <row r="34" ht="12.75">
      <c r="B34" s="6"/>
    </row>
    <row r="35" ht="12.75">
      <c r="B35" s="6"/>
    </row>
  </sheetData>
  <sheetProtection password="DD25" sheet="1" objects="1" scenarios="1"/>
  <conditionalFormatting sqref="C6:C31 E6:E32">
    <cfRule type="expression" priority="1" dxfId="0" stopIfTrue="1">
      <formula>ISBLANK(C6)</formula>
    </cfRule>
  </conditionalFormatting>
  <conditionalFormatting sqref="H3">
    <cfRule type="expression" priority="2" dxfId="0" stopIfTrue="1">
      <formula>ISBLANK($H$3)</formula>
    </cfRule>
  </conditionalFormatting>
  <printOptions/>
  <pageMargins left="0.75" right="0.75" top="1" bottom="1" header="0.4921259845" footer="0.4921259845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5"/>
  <sheetViews>
    <sheetView workbookViewId="0" topLeftCell="B1">
      <selection activeCell="C14" sqref="C14"/>
    </sheetView>
  </sheetViews>
  <sheetFormatPr defaultColWidth="11.421875" defaultRowHeight="12.75"/>
  <cols>
    <col min="1" max="1" width="16.57421875" style="1" customWidth="1"/>
    <col min="2" max="2" width="17.7109375" style="1" customWidth="1"/>
    <col min="3" max="3" width="14.28125" style="0" customWidth="1"/>
    <col min="4" max="4" width="16.140625" style="0" customWidth="1"/>
    <col min="5" max="5" width="16.7109375" style="0" customWidth="1"/>
    <col min="6" max="6" width="15.140625" style="0" customWidth="1"/>
    <col min="7" max="7" width="14.8515625" style="0" customWidth="1"/>
    <col min="8" max="8" width="15.28125" style="0" customWidth="1"/>
  </cols>
  <sheetData>
    <row r="1" ht="12.75"/>
    <row r="2" ht="13.5" thickBot="1"/>
    <row r="3" spans="7:8" ht="12.75">
      <c r="G3" s="2" t="s">
        <v>0</v>
      </c>
      <c r="H3" s="20">
        <v>51819029.13681997</v>
      </c>
    </row>
    <row r="4" spans="3:4" ht="12.75">
      <c r="C4" s="21">
        <v>2000</v>
      </c>
      <c r="D4" s="21">
        <v>2000</v>
      </c>
    </row>
    <row r="5" spans="1:8" ht="76.5">
      <c r="A5" s="11" t="s">
        <v>1</v>
      </c>
      <c r="B5" s="11" t="s">
        <v>2</v>
      </c>
      <c r="C5" s="12" t="s">
        <v>37</v>
      </c>
      <c r="D5" s="12" t="s">
        <v>4</v>
      </c>
      <c r="E5" s="9" t="s">
        <v>5</v>
      </c>
      <c r="F5" s="9" t="s">
        <v>6</v>
      </c>
      <c r="G5" s="12" t="s">
        <v>7</v>
      </c>
      <c r="H5" s="12" t="s">
        <v>8</v>
      </c>
    </row>
    <row r="6" spans="1:8" ht="12.75">
      <c r="A6" s="8">
        <v>1</v>
      </c>
      <c r="B6" s="8" t="s">
        <v>9</v>
      </c>
      <c r="C6" s="25">
        <v>39653</v>
      </c>
      <c r="D6" s="25">
        <v>1247947</v>
      </c>
      <c r="E6" s="14">
        <f>C6/D6</f>
        <v>0.03177458658100064</v>
      </c>
      <c r="F6" s="15">
        <f aca="true" t="shared" si="0" ref="F6:F32">ROUND(E6/E$32*100,1)</f>
        <v>46.1</v>
      </c>
      <c r="G6" s="13">
        <f aca="true" t="shared" si="1" ref="G6:G31">IF(F6&gt;F$32,(F6-100)*C6,0)</f>
        <v>0</v>
      </c>
      <c r="H6" s="13">
        <f aca="true" t="shared" si="2" ref="H6:H31">G6/G$32*$H$3</f>
        <v>0</v>
      </c>
    </row>
    <row r="7" spans="1:8" ht="12.75">
      <c r="A7" s="8">
        <v>2</v>
      </c>
      <c r="B7" s="8" t="s">
        <v>10</v>
      </c>
      <c r="C7" s="25">
        <v>108006</v>
      </c>
      <c r="D7" s="25">
        <v>957182</v>
      </c>
      <c r="E7" s="14">
        <f aca="true" t="shared" si="3" ref="E7:E32">C7/D7</f>
        <v>0.11283747500475354</v>
      </c>
      <c r="F7" s="15">
        <f t="shared" si="0"/>
        <v>163.6</v>
      </c>
      <c r="G7" s="13">
        <f t="shared" si="1"/>
        <v>6869181.6</v>
      </c>
      <c r="H7" s="13">
        <f t="shared" si="2"/>
        <v>15829538.317519749</v>
      </c>
    </row>
    <row r="8" spans="1:8" ht="12.75">
      <c r="A8" s="8">
        <v>3</v>
      </c>
      <c r="B8" s="8" t="s">
        <v>11</v>
      </c>
      <c r="C8" s="25">
        <v>39768</v>
      </c>
      <c r="D8" s="25">
        <v>350512</v>
      </c>
      <c r="E8" s="14">
        <f t="shared" si="3"/>
        <v>0.11345688592687268</v>
      </c>
      <c r="F8" s="15">
        <f t="shared" si="0"/>
        <v>164.5</v>
      </c>
      <c r="G8" s="13">
        <f t="shared" si="1"/>
        <v>2565036</v>
      </c>
      <c r="H8" s="13">
        <f t="shared" si="2"/>
        <v>5910942.236236351</v>
      </c>
    </row>
    <row r="9" spans="1:8" ht="12.75">
      <c r="A9" s="8">
        <v>4</v>
      </c>
      <c r="B9" s="8" t="s">
        <v>12</v>
      </c>
      <c r="C9" s="25">
        <v>4779</v>
      </c>
      <c r="D9" s="25">
        <v>34777</v>
      </c>
      <c r="E9" s="14">
        <f t="shared" si="3"/>
        <v>0.13741840871840585</v>
      </c>
      <c r="F9" s="15">
        <f t="shared" si="0"/>
        <v>199.3</v>
      </c>
      <c r="G9" s="13">
        <f t="shared" si="1"/>
        <v>474554.70000000007</v>
      </c>
      <c r="H9" s="13">
        <f t="shared" si="2"/>
        <v>1093577.4077379308</v>
      </c>
    </row>
    <row r="10" spans="1:8" ht="12.75">
      <c r="A10" s="8">
        <v>5</v>
      </c>
      <c r="B10" s="8" t="s">
        <v>13</v>
      </c>
      <c r="C10" s="25">
        <v>12834</v>
      </c>
      <c r="D10" s="25">
        <v>128710</v>
      </c>
      <c r="E10" s="14">
        <f t="shared" si="3"/>
        <v>0.09971253204879185</v>
      </c>
      <c r="F10" s="15">
        <f t="shared" si="0"/>
        <v>144.6</v>
      </c>
      <c r="G10" s="13">
        <f t="shared" si="1"/>
        <v>572396.3999999999</v>
      </c>
      <c r="H10" s="13">
        <f t="shared" si="2"/>
        <v>1319046.61635534</v>
      </c>
    </row>
    <row r="11" spans="1:8" ht="12.75">
      <c r="A11" s="8">
        <v>6</v>
      </c>
      <c r="B11" s="8" t="s">
        <v>14</v>
      </c>
      <c r="C11" s="25">
        <v>4329</v>
      </c>
      <c r="D11" s="25">
        <v>32427</v>
      </c>
      <c r="E11" s="14">
        <f t="shared" si="3"/>
        <v>0.13349986122675547</v>
      </c>
      <c r="F11" s="15">
        <f t="shared" si="0"/>
        <v>193.6</v>
      </c>
      <c r="G11" s="13">
        <f t="shared" si="1"/>
        <v>405194.39999999997</v>
      </c>
      <c r="H11" s="13">
        <f t="shared" si="2"/>
        <v>933741.5509359112</v>
      </c>
    </row>
    <row r="12" spans="1:8" ht="12.75">
      <c r="A12" s="8">
        <v>7</v>
      </c>
      <c r="B12" s="8" t="s">
        <v>15</v>
      </c>
      <c r="C12" s="25">
        <v>4271</v>
      </c>
      <c r="D12" s="25">
        <v>37235</v>
      </c>
      <c r="E12" s="14">
        <f t="shared" si="3"/>
        <v>0.11470390761380421</v>
      </c>
      <c r="F12" s="15">
        <f t="shared" si="0"/>
        <v>166.3</v>
      </c>
      <c r="G12" s="13">
        <f t="shared" si="1"/>
        <v>283167.30000000005</v>
      </c>
      <c r="H12" s="13">
        <f t="shared" si="2"/>
        <v>652538.8156310514</v>
      </c>
    </row>
    <row r="13" spans="1:8" ht="12.75">
      <c r="A13" s="8">
        <v>8</v>
      </c>
      <c r="B13" s="8" t="s">
        <v>16</v>
      </c>
      <c r="C13" s="25">
        <v>2468</v>
      </c>
      <c r="D13" s="25">
        <v>38183</v>
      </c>
      <c r="E13" s="14">
        <f t="shared" si="3"/>
        <v>0.064636094597072</v>
      </c>
      <c r="F13" s="15">
        <f t="shared" si="0"/>
        <v>93.7</v>
      </c>
      <c r="G13" s="13">
        <f t="shared" si="1"/>
        <v>0</v>
      </c>
      <c r="H13" s="13">
        <f t="shared" si="2"/>
        <v>0</v>
      </c>
    </row>
    <row r="14" spans="1:8" ht="12.75">
      <c r="A14" s="8">
        <v>9</v>
      </c>
      <c r="B14" s="8" t="s">
        <v>17</v>
      </c>
      <c r="C14" s="25">
        <v>5580</v>
      </c>
      <c r="D14" s="25">
        <v>100052</v>
      </c>
      <c r="E14" s="14">
        <f t="shared" si="3"/>
        <v>0.055770999080478154</v>
      </c>
      <c r="F14" s="15">
        <f t="shared" si="0"/>
        <v>80.9</v>
      </c>
      <c r="G14" s="13">
        <f t="shared" si="1"/>
        <v>0</v>
      </c>
      <c r="H14" s="13">
        <f t="shared" si="2"/>
        <v>0</v>
      </c>
    </row>
    <row r="15" spans="1:8" ht="12.75">
      <c r="A15" s="8">
        <v>10</v>
      </c>
      <c r="B15" s="8" t="s">
        <v>18</v>
      </c>
      <c r="C15" s="25">
        <v>34430</v>
      </c>
      <c r="D15" s="25">
        <v>241708</v>
      </c>
      <c r="E15" s="14">
        <f t="shared" si="3"/>
        <v>0.14244460257831765</v>
      </c>
      <c r="F15" s="15">
        <f t="shared" si="0"/>
        <v>206.6</v>
      </c>
      <c r="G15" s="13">
        <f t="shared" si="1"/>
        <v>3670238</v>
      </c>
      <c r="H15" s="13">
        <f t="shared" si="2"/>
        <v>8457801.298398787</v>
      </c>
    </row>
    <row r="16" spans="1:8" ht="12.75">
      <c r="A16" s="8">
        <v>11</v>
      </c>
      <c r="B16" s="8" t="s">
        <v>19</v>
      </c>
      <c r="C16" s="25">
        <v>9197</v>
      </c>
      <c r="D16" s="25">
        <v>244325</v>
      </c>
      <c r="E16" s="14">
        <f t="shared" si="3"/>
        <v>0.037642484395784305</v>
      </c>
      <c r="F16" s="15">
        <f t="shared" si="0"/>
        <v>54.6</v>
      </c>
      <c r="G16" s="13">
        <f t="shared" si="1"/>
        <v>0</v>
      </c>
      <c r="H16" s="13">
        <f t="shared" si="2"/>
        <v>0</v>
      </c>
    </row>
    <row r="17" spans="1:8" ht="12.75">
      <c r="A17" s="8">
        <v>12</v>
      </c>
      <c r="B17" s="8" t="s">
        <v>20</v>
      </c>
      <c r="C17" s="25">
        <v>925</v>
      </c>
      <c r="D17" s="25">
        <v>188106</v>
      </c>
      <c r="E17" s="14">
        <f t="shared" si="3"/>
        <v>0.004917440166714512</v>
      </c>
      <c r="F17" s="15">
        <f t="shared" si="0"/>
        <v>7.1</v>
      </c>
      <c r="G17" s="13">
        <f t="shared" si="1"/>
        <v>0</v>
      </c>
      <c r="H17" s="13">
        <f t="shared" si="2"/>
        <v>0</v>
      </c>
    </row>
    <row r="18" spans="1:8" ht="12.75">
      <c r="A18" s="8">
        <v>13</v>
      </c>
      <c r="B18" s="8" t="s">
        <v>21</v>
      </c>
      <c r="C18" s="25">
        <v>6069</v>
      </c>
      <c r="D18" s="25">
        <v>259352</v>
      </c>
      <c r="E18" s="14">
        <f t="shared" si="3"/>
        <v>0.023400629260618772</v>
      </c>
      <c r="F18" s="15">
        <f t="shared" si="0"/>
        <v>33.9</v>
      </c>
      <c r="G18" s="13">
        <f t="shared" si="1"/>
        <v>0</v>
      </c>
      <c r="H18" s="13">
        <f t="shared" si="2"/>
        <v>0</v>
      </c>
    </row>
    <row r="19" spans="1:8" ht="12.75">
      <c r="A19" s="8">
        <v>14</v>
      </c>
      <c r="B19" s="8" t="s">
        <v>22</v>
      </c>
      <c r="C19" s="25">
        <v>3013</v>
      </c>
      <c r="D19" s="25">
        <v>73394</v>
      </c>
      <c r="E19" s="14">
        <f t="shared" si="3"/>
        <v>0.0410524021037142</v>
      </c>
      <c r="F19" s="15">
        <f t="shared" si="0"/>
        <v>59.5</v>
      </c>
      <c r="G19" s="13">
        <f t="shared" si="1"/>
        <v>0</v>
      </c>
      <c r="H19" s="13">
        <f t="shared" si="2"/>
        <v>0</v>
      </c>
    </row>
    <row r="20" spans="1:8" ht="12.75">
      <c r="A20" s="8">
        <v>15</v>
      </c>
      <c r="B20" s="8" t="s">
        <v>23</v>
      </c>
      <c r="C20" s="25">
        <v>6813</v>
      </c>
      <c r="D20" s="25">
        <v>53510</v>
      </c>
      <c r="E20" s="14">
        <f t="shared" si="3"/>
        <v>0.12732199588861895</v>
      </c>
      <c r="F20" s="15">
        <f t="shared" si="0"/>
        <v>184.6</v>
      </c>
      <c r="G20" s="13">
        <f t="shared" si="1"/>
        <v>576379.7999999999</v>
      </c>
      <c r="H20" s="13">
        <f t="shared" si="2"/>
        <v>1328226.0771129373</v>
      </c>
    </row>
    <row r="21" spans="1:8" ht="12.75">
      <c r="A21" s="8">
        <v>16</v>
      </c>
      <c r="B21" s="8" t="s">
        <v>24</v>
      </c>
      <c r="C21" s="25">
        <v>3632</v>
      </c>
      <c r="D21" s="25">
        <v>14612</v>
      </c>
      <c r="E21" s="14">
        <f t="shared" si="3"/>
        <v>0.2485628250752806</v>
      </c>
      <c r="F21" s="15">
        <f t="shared" si="0"/>
        <v>360.5</v>
      </c>
      <c r="G21" s="13">
        <f t="shared" si="1"/>
        <v>946136</v>
      </c>
      <c r="H21" s="13">
        <f t="shared" si="2"/>
        <v>2180302.8275718996</v>
      </c>
    </row>
    <row r="22" spans="1:8" ht="12.75">
      <c r="A22" s="8">
        <v>17</v>
      </c>
      <c r="B22" s="8" t="s">
        <v>25</v>
      </c>
      <c r="C22" s="25">
        <v>37582</v>
      </c>
      <c r="D22" s="25">
        <v>452845</v>
      </c>
      <c r="E22" s="14">
        <f t="shared" si="3"/>
        <v>0.08299086884033167</v>
      </c>
      <c r="F22" s="15">
        <f t="shared" si="0"/>
        <v>120.3</v>
      </c>
      <c r="G22" s="13">
        <f t="shared" si="1"/>
        <v>762914.5999999999</v>
      </c>
      <c r="H22" s="13">
        <f t="shared" si="2"/>
        <v>1758082.1991509516</v>
      </c>
    </row>
    <row r="23" spans="1:8" ht="12.75">
      <c r="A23" s="8">
        <v>18</v>
      </c>
      <c r="B23" s="8" t="s">
        <v>26</v>
      </c>
      <c r="C23" s="25">
        <v>27517</v>
      </c>
      <c r="D23" s="25">
        <v>187058</v>
      </c>
      <c r="E23" s="14">
        <f t="shared" si="3"/>
        <v>0.14710410674763977</v>
      </c>
      <c r="F23" s="15">
        <f t="shared" si="0"/>
        <v>213.3</v>
      </c>
      <c r="G23" s="13">
        <f t="shared" si="1"/>
        <v>3117676.1</v>
      </c>
      <c r="H23" s="13">
        <f t="shared" si="2"/>
        <v>7184461.870474575</v>
      </c>
    </row>
    <row r="24" spans="1:8" ht="12.75">
      <c r="A24" s="8">
        <v>19</v>
      </c>
      <c r="B24" s="8" t="s">
        <v>27</v>
      </c>
      <c r="C24" s="25">
        <v>20283</v>
      </c>
      <c r="D24" s="25">
        <v>547448</v>
      </c>
      <c r="E24" s="14">
        <f t="shared" si="3"/>
        <v>0.037050094255527466</v>
      </c>
      <c r="F24" s="15">
        <f t="shared" si="0"/>
        <v>53.7</v>
      </c>
      <c r="G24" s="13">
        <f t="shared" si="1"/>
        <v>0</v>
      </c>
      <c r="H24" s="13">
        <f t="shared" si="2"/>
        <v>0</v>
      </c>
    </row>
    <row r="25" spans="1:8" ht="12.75">
      <c r="A25" s="8">
        <v>20</v>
      </c>
      <c r="B25" s="8" t="s">
        <v>28</v>
      </c>
      <c r="C25" s="25">
        <v>24877</v>
      </c>
      <c r="D25" s="25">
        <v>228871</v>
      </c>
      <c r="E25" s="14">
        <f t="shared" si="3"/>
        <v>0.10869441737922236</v>
      </c>
      <c r="F25" s="15">
        <f t="shared" si="0"/>
        <v>157.6</v>
      </c>
      <c r="G25" s="13">
        <f t="shared" si="1"/>
        <v>1432915.2</v>
      </c>
      <c r="H25" s="13">
        <f t="shared" si="2"/>
        <v>3302050.722338812</v>
      </c>
    </row>
    <row r="26" spans="1:8" ht="12.75">
      <c r="A26" s="8">
        <v>21</v>
      </c>
      <c r="B26" s="8" t="s">
        <v>29</v>
      </c>
      <c r="C26" s="25">
        <v>16058</v>
      </c>
      <c r="D26" s="25">
        <v>306846</v>
      </c>
      <c r="E26" s="14">
        <f t="shared" si="3"/>
        <v>0.05233244037725765</v>
      </c>
      <c r="F26" s="15">
        <f t="shared" si="0"/>
        <v>75.9</v>
      </c>
      <c r="G26" s="13">
        <f t="shared" si="1"/>
        <v>0</v>
      </c>
      <c r="H26" s="13">
        <f t="shared" si="2"/>
        <v>0</v>
      </c>
    </row>
    <row r="27" spans="1:8" ht="12.75">
      <c r="A27" s="8">
        <v>22</v>
      </c>
      <c r="B27" s="8" t="s">
        <v>30</v>
      </c>
      <c r="C27" s="25">
        <v>43939</v>
      </c>
      <c r="D27" s="25">
        <v>640649</v>
      </c>
      <c r="E27" s="14">
        <f t="shared" si="3"/>
        <v>0.0685851378836149</v>
      </c>
      <c r="F27" s="15">
        <f t="shared" si="0"/>
        <v>99.5</v>
      </c>
      <c r="G27" s="13">
        <f t="shared" si="1"/>
        <v>0</v>
      </c>
      <c r="H27" s="13">
        <f t="shared" si="2"/>
        <v>0</v>
      </c>
    </row>
    <row r="28" spans="1:8" ht="12.75">
      <c r="A28" s="8">
        <v>23</v>
      </c>
      <c r="B28" s="8" t="s">
        <v>31</v>
      </c>
      <c r="C28" s="25">
        <v>20784</v>
      </c>
      <c r="D28" s="25">
        <v>272401</v>
      </c>
      <c r="E28" s="14">
        <f t="shared" si="3"/>
        <v>0.07629927937122111</v>
      </c>
      <c r="F28" s="15">
        <f t="shared" si="0"/>
        <v>110.6</v>
      </c>
      <c r="G28" s="13">
        <f t="shared" si="1"/>
        <v>220310.39999999988</v>
      </c>
      <c r="H28" s="13">
        <f t="shared" si="2"/>
        <v>507689.5795778789</v>
      </c>
    </row>
    <row r="29" spans="1:8" ht="12.75">
      <c r="A29" s="8">
        <v>24</v>
      </c>
      <c r="B29" s="8" t="s">
        <v>32</v>
      </c>
      <c r="C29" s="25">
        <v>10294</v>
      </c>
      <c r="D29" s="25">
        <v>167963</v>
      </c>
      <c r="E29" s="14">
        <f t="shared" si="3"/>
        <v>0.061287307323636755</v>
      </c>
      <c r="F29" s="15">
        <f t="shared" si="0"/>
        <v>88.9</v>
      </c>
      <c r="G29" s="13">
        <f t="shared" si="1"/>
        <v>0</v>
      </c>
      <c r="H29" s="13">
        <f t="shared" si="2"/>
        <v>0</v>
      </c>
    </row>
    <row r="30" spans="1:8" ht="12.75">
      <c r="A30" s="8">
        <v>25</v>
      </c>
      <c r="B30" s="8" t="s">
        <v>33</v>
      </c>
      <c r="C30" s="25">
        <v>7348</v>
      </c>
      <c r="D30" s="25">
        <v>413673</v>
      </c>
      <c r="E30" s="14">
        <f t="shared" si="3"/>
        <v>0.017762822325846743</v>
      </c>
      <c r="F30" s="15">
        <f t="shared" si="0"/>
        <v>25.8</v>
      </c>
      <c r="G30" s="13">
        <f t="shared" si="1"/>
        <v>0</v>
      </c>
      <c r="H30" s="13">
        <f t="shared" si="2"/>
        <v>0</v>
      </c>
    </row>
    <row r="31" spans="1:8" ht="12.75">
      <c r="A31" s="8">
        <v>26</v>
      </c>
      <c r="B31" s="8" t="s">
        <v>34</v>
      </c>
      <c r="C31" s="25">
        <v>8124</v>
      </c>
      <c r="D31" s="25">
        <v>68224</v>
      </c>
      <c r="E31" s="14">
        <f t="shared" si="3"/>
        <v>0.119078330206379</v>
      </c>
      <c r="F31" s="15">
        <f t="shared" si="0"/>
        <v>172.7</v>
      </c>
      <c r="G31" s="13">
        <f t="shared" si="1"/>
        <v>590614.7999999999</v>
      </c>
      <c r="H31" s="13">
        <f t="shared" si="2"/>
        <v>1361029.617777795</v>
      </c>
    </row>
    <row r="32" spans="1:8" ht="12.75">
      <c r="A32" s="8"/>
      <c r="B32" s="11"/>
      <c r="C32" s="16">
        <f>SUM(C6:C31)</f>
        <v>502573</v>
      </c>
      <c r="D32" s="16">
        <f>SUM(D6:D31)</f>
        <v>7288010</v>
      </c>
      <c r="E32" s="17">
        <f t="shared" si="3"/>
        <v>0.06895887903556663</v>
      </c>
      <c r="F32" s="18">
        <f t="shared" si="0"/>
        <v>100</v>
      </c>
      <c r="G32" s="16">
        <f>SUM(G6:G31)</f>
        <v>22486715.3</v>
      </c>
      <c r="H32" s="16">
        <f>SUM(H6:H31)</f>
        <v>51819029.136819966</v>
      </c>
    </row>
    <row r="33" ht="12.75">
      <c r="B33" s="6"/>
    </row>
    <row r="34" ht="12.75">
      <c r="B34" s="6"/>
    </row>
    <row r="35" ht="12.75">
      <c r="B35" s="6"/>
    </row>
  </sheetData>
  <sheetProtection password="DD25" sheet="1" objects="1" scenarios="1"/>
  <conditionalFormatting sqref="H3">
    <cfRule type="expression" priority="1" dxfId="0" stopIfTrue="1">
      <formula>ISBLANK($H$3)</formula>
    </cfRule>
  </conditionalFormatting>
  <conditionalFormatting sqref="C6:D31">
    <cfRule type="expression" priority="2" dxfId="0" stopIfTrue="1">
      <formula>ISBLANK(C6)</formula>
    </cfRule>
  </conditionalFormatting>
  <printOptions/>
  <pageMargins left="0.75" right="0.75" top="1" bottom="1" header="0.4921259845" footer="0.4921259845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H35"/>
  <sheetViews>
    <sheetView workbookViewId="0" topLeftCell="A2">
      <selection activeCell="F13" sqref="F13"/>
    </sheetView>
  </sheetViews>
  <sheetFormatPr defaultColWidth="11.421875" defaultRowHeight="12.75"/>
  <cols>
    <col min="1" max="1" width="16.57421875" style="1" customWidth="1"/>
    <col min="2" max="2" width="17.7109375" style="1" customWidth="1"/>
    <col min="3" max="3" width="14.28125" style="0" customWidth="1"/>
    <col min="4" max="4" width="16.140625" style="0" customWidth="1"/>
    <col min="5" max="5" width="16.7109375" style="0" customWidth="1"/>
    <col min="6" max="6" width="15.140625" style="0" customWidth="1"/>
    <col min="7" max="7" width="14.8515625" style="0" customWidth="1"/>
    <col min="8" max="8" width="15.28125" style="0" customWidth="1"/>
  </cols>
  <sheetData>
    <row r="1" ht="12.75"/>
    <row r="2" ht="13.5" thickBot="1"/>
    <row r="3" spans="7:8" ht="12.75">
      <c r="G3" s="2" t="s">
        <v>0</v>
      </c>
      <c r="H3" s="20">
        <v>51819029.13681997</v>
      </c>
    </row>
    <row r="4" spans="3:4" s="1" customFormat="1" ht="25.5">
      <c r="C4" s="22">
        <v>2002</v>
      </c>
      <c r="D4" s="23" t="s">
        <v>45</v>
      </c>
    </row>
    <row r="5" spans="1:8" ht="38.25">
      <c r="A5" s="11" t="s">
        <v>1</v>
      </c>
      <c r="B5" s="11" t="s">
        <v>2</v>
      </c>
      <c r="C5" s="12" t="s">
        <v>43</v>
      </c>
      <c r="D5" s="12" t="s">
        <v>38</v>
      </c>
      <c r="E5" s="9" t="s">
        <v>5</v>
      </c>
      <c r="F5" s="9" t="s">
        <v>6</v>
      </c>
      <c r="G5" s="12" t="s">
        <v>7</v>
      </c>
      <c r="H5" s="12" t="s">
        <v>8</v>
      </c>
    </row>
    <row r="6" spans="1:8" ht="12.75">
      <c r="A6" s="8">
        <v>1</v>
      </c>
      <c r="B6" s="8" t="s">
        <v>9</v>
      </c>
      <c r="C6" s="25">
        <v>1241312</v>
      </c>
      <c r="D6" s="25">
        <v>172889</v>
      </c>
      <c r="E6" s="14">
        <f aca="true" t="shared" si="0" ref="E6:E32">D6/C6</f>
        <v>0.13927924647469775</v>
      </c>
      <c r="F6" s="15">
        <f aca="true" t="shared" si="1" ref="F6:F32">ROUND(E6/E$32*100,1)</f>
        <v>24.7</v>
      </c>
      <c r="G6" s="13">
        <f aca="true" t="shared" si="2" ref="G6:G31">IF(F6&gt;F$32,(F6-100)*C6,0)</f>
        <v>0</v>
      </c>
      <c r="H6" s="13">
        <f aca="true" t="shared" si="3" ref="H6:H31">G6/G$32*$H$3</f>
        <v>0</v>
      </c>
    </row>
    <row r="7" spans="1:8" ht="12.75">
      <c r="A7" s="8">
        <v>2</v>
      </c>
      <c r="B7" s="8" t="s">
        <v>10</v>
      </c>
      <c r="C7" s="25">
        <v>949590</v>
      </c>
      <c r="D7" s="25">
        <v>595944</v>
      </c>
      <c r="E7" s="14">
        <f t="shared" si="0"/>
        <v>0.627580324139892</v>
      </c>
      <c r="F7" s="15">
        <f t="shared" si="1"/>
        <v>111.2</v>
      </c>
      <c r="G7" s="13">
        <f t="shared" si="2"/>
        <v>10635408.000000002</v>
      </c>
      <c r="H7" s="13">
        <f t="shared" si="3"/>
        <v>2218269.822646288</v>
      </c>
    </row>
    <row r="8" spans="1:8" ht="12.75">
      <c r="A8" s="8">
        <v>3</v>
      </c>
      <c r="B8" s="8" t="s">
        <v>11</v>
      </c>
      <c r="C8" s="25">
        <v>351889</v>
      </c>
      <c r="D8" s="25">
        <v>149347</v>
      </c>
      <c r="E8" s="14">
        <f t="shared" si="0"/>
        <v>0.4244150854388742</v>
      </c>
      <c r="F8" s="15">
        <f t="shared" si="1"/>
        <v>75.2</v>
      </c>
      <c r="G8" s="13">
        <f t="shared" si="2"/>
        <v>0</v>
      </c>
      <c r="H8" s="13">
        <f t="shared" si="3"/>
        <v>0</v>
      </c>
    </row>
    <row r="9" spans="1:8" ht="12.75">
      <c r="A9" s="8">
        <v>4</v>
      </c>
      <c r="B9" s="8" t="s">
        <v>12</v>
      </c>
      <c r="C9" s="25">
        <v>35209</v>
      </c>
      <c r="D9" s="25">
        <v>107657</v>
      </c>
      <c r="E9" s="14">
        <f t="shared" si="0"/>
        <v>3.057655713027919</v>
      </c>
      <c r="F9" s="15">
        <f t="shared" si="1"/>
        <v>541.7</v>
      </c>
      <c r="G9" s="13">
        <f t="shared" si="2"/>
        <v>15551815.3</v>
      </c>
      <c r="H9" s="13">
        <f t="shared" si="3"/>
        <v>3243704.66721717</v>
      </c>
    </row>
    <row r="10" spans="1:8" ht="12.75">
      <c r="A10" s="8">
        <v>5</v>
      </c>
      <c r="B10" s="8" t="s">
        <v>13</v>
      </c>
      <c r="C10" s="25">
        <v>133227</v>
      </c>
      <c r="D10" s="25">
        <v>90799</v>
      </c>
      <c r="E10" s="14">
        <f t="shared" si="0"/>
        <v>0.6815360249799215</v>
      </c>
      <c r="F10" s="15">
        <f t="shared" si="1"/>
        <v>120.7</v>
      </c>
      <c r="G10" s="13">
        <f t="shared" si="2"/>
        <v>2757798.9000000004</v>
      </c>
      <c r="H10" s="13">
        <f t="shared" si="3"/>
        <v>575205.2085634258</v>
      </c>
    </row>
    <row r="11" spans="1:8" ht="12.75">
      <c r="A11" s="8">
        <v>6</v>
      </c>
      <c r="B11" s="8" t="s">
        <v>14</v>
      </c>
      <c r="C11" s="25">
        <v>32961</v>
      </c>
      <c r="D11" s="25">
        <v>49059</v>
      </c>
      <c r="E11" s="14">
        <f t="shared" si="0"/>
        <v>1.4883953763538729</v>
      </c>
      <c r="F11" s="15">
        <f t="shared" si="1"/>
        <v>263.7</v>
      </c>
      <c r="G11" s="13">
        <f t="shared" si="2"/>
        <v>5395715.699999999</v>
      </c>
      <c r="H11" s="13">
        <f t="shared" si="3"/>
        <v>1125406.1253586877</v>
      </c>
    </row>
    <row r="12" spans="1:8" ht="12.75">
      <c r="A12" s="8">
        <v>7</v>
      </c>
      <c r="B12" s="8" t="s">
        <v>15</v>
      </c>
      <c r="C12" s="25">
        <v>38736</v>
      </c>
      <c r="D12" s="25">
        <v>27590</v>
      </c>
      <c r="E12" s="14">
        <f t="shared" si="0"/>
        <v>0.7122573316811235</v>
      </c>
      <c r="F12" s="15">
        <f t="shared" si="1"/>
        <v>126.2</v>
      </c>
      <c r="G12" s="13">
        <f t="shared" si="2"/>
        <v>1014883.2000000001</v>
      </c>
      <c r="H12" s="13">
        <f t="shared" si="3"/>
        <v>211678.270929587</v>
      </c>
    </row>
    <row r="13" spans="1:8" ht="12.75">
      <c r="A13" s="8">
        <v>8</v>
      </c>
      <c r="B13" s="8" t="s">
        <v>16</v>
      </c>
      <c r="C13" s="25">
        <v>38322</v>
      </c>
      <c r="D13" s="25">
        <v>68530</v>
      </c>
      <c r="E13" s="14">
        <f t="shared" si="0"/>
        <v>1.7882678357079484</v>
      </c>
      <c r="F13" s="15">
        <f t="shared" si="1"/>
        <v>316.8</v>
      </c>
      <c r="G13" s="13">
        <f t="shared" si="2"/>
        <v>8308209.600000001</v>
      </c>
      <c r="H13" s="13">
        <f t="shared" si="3"/>
        <v>1732876.6922623173</v>
      </c>
    </row>
    <row r="14" spans="1:8" ht="12.75">
      <c r="A14" s="8">
        <v>9</v>
      </c>
      <c r="B14" s="8" t="s">
        <v>17</v>
      </c>
      <c r="C14" s="25">
        <v>102407</v>
      </c>
      <c r="D14" s="25">
        <v>23872</v>
      </c>
      <c r="E14" s="14">
        <f t="shared" si="0"/>
        <v>0.23310906481002275</v>
      </c>
      <c r="F14" s="15">
        <f t="shared" si="1"/>
        <v>41.3</v>
      </c>
      <c r="G14" s="13">
        <f t="shared" si="2"/>
        <v>0</v>
      </c>
      <c r="H14" s="13">
        <f t="shared" si="3"/>
        <v>0</v>
      </c>
    </row>
    <row r="15" spans="1:8" ht="12.75">
      <c r="A15" s="8">
        <v>10</v>
      </c>
      <c r="B15" s="8" t="s">
        <v>18</v>
      </c>
      <c r="C15" s="25">
        <v>243400</v>
      </c>
      <c r="D15" s="25">
        <v>167070</v>
      </c>
      <c r="E15" s="14">
        <f t="shared" si="0"/>
        <v>0.6864009860312243</v>
      </c>
      <c r="F15" s="15">
        <f t="shared" si="1"/>
        <v>121.6</v>
      </c>
      <c r="G15" s="13">
        <f t="shared" si="2"/>
        <v>5257439.999999999</v>
      </c>
      <c r="H15" s="13">
        <f t="shared" si="3"/>
        <v>1096565.4064586423</v>
      </c>
    </row>
    <row r="16" spans="1:8" ht="12.75">
      <c r="A16" s="8">
        <v>11</v>
      </c>
      <c r="B16" s="8" t="s">
        <v>19</v>
      </c>
      <c r="C16" s="25">
        <v>246280</v>
      </c>
      <c r="D16" s="25">
        <v>79051</v>
      </c>
      <c r="E16" s="14">
        <f t="shared" si="0"/>
        <v>0.320980185155108</v>
      </c>
      <c r="F16" s="15">
        <f t="shared" si="1"/>
        <v>56.9</v>
      </c>
      <c r="G16" s="13">
        <f t="shared" si="2"/>
        <v>0</v>
      </c>
      <c r="H16" s="13">
        <f t="shared" si="3"/>
        <v>0</v>
      </c>
    </row>
    <row r="17" spans="1:8" ht="12.75">
      <c r="A17" s="8">
        <v>12</v>
      </c>
      <c r="B17" s="8" t="s">
        <v>20</v>
      </c>
      <c r="C17" s="25">
        <v>186719</v>
      </c>
      <c r="D17" s="25">
        <v>3700</v>
      </c>
      <c r="E17" s="14">
        <f t="shared" si="0"/>
        <v>0.019815873049877086</v>
      </c>
      <c r="F17" s="15">
        <f t="shared" si="1"/>
        <v>3.5</v>
      </c>
      <c r="G17" s="13">
        <f t="shared" si="2"/>
        <v>0</v>
      </c>
      <c r="H17" s="13">
        <f t="shared" si="3"/>
        <v>0</v>
      </c>
    </row>
    <row r="18" spans="1:8" ht="12.75">
      <c r="A18" s="8">
        <v>13</v>
      </c>
      <c r="B18" s="8" t="s">
        <v>21</v>
      </c>
      <c r="C18" s="25">
        <v>262949</v>
      </c>
      <c r="D18" s="25">
        <v>51754</v>
      </c>
      <c r="E18" s="14">
        <f t="shared" si="0"/>
        <v>0.19682143685657674</v>
      </c>
      <c r="F18" s="15">
        <f t="shared" si="1"/>
        <v>34.9</v>
      </c>
      <c r="G18" s="13">
        <f t="shared" si="2"/>
        <v>0</v>
      </c>
      <c r="H18" s="13">
        <f t="shared" si="3"/>
        <v>0</v>
      </c>
    </row>
    <row r="19" spans="1:8" ht="12.75">
      <c r="A19" s="8">
        <v>14</v>
      </c>
      <c r="B19" s="8" t="s">
        <v>22</v>
      </c>
      <c r="C19" s="25">
        <v>73834</v>
      </c>
      <c r="D19" s="25">
        <v>29842</v>
      </c>
      <c r="E19" s="14">
        <f t="shared" si="0"/>
        <v>0.40417693745428934</v>
      </c>
      <c r="F19" s="15">
        <f t="shared" si="1"/>
        <v>71.6</v>
      </c>
      <c r="G19" s="13">
        <f t="shared" si="2"/>
        <v>0</v>
      </c>
      <c r="H19" s="13">
        <f t="shared" si="3"/>
        <v>0</v>
      </c>
    </row>
    <row r="20" spans="1:8" ht="12.75">
      <c r="A20" s="8">
        <v>15</v>
      </c>
      <c r="B20" s="8" t="s">
        <v>23</v>
      </c>
      <c r="C20" s="25">
        <v>53097</v>
      </c>
      <c r="D20" s="25">
        <v>24286</v>
      </c>
      <c r="E20" s="14">
        <f t="shared" si="0"/>
        <v>0.4573893063638247</v>
      </c>
      <c r="F20" s="15">
        <f t="shared" si="1"/>
        <v>81</v>
      </c>
      <c r="G20" s="13">
        <f t="shared" si="2"/>
        <v>0</v>
      </c>
      <c r="H20" s="13">
        <f t="shared" si="3"/>
        <v>0</v>
      </c>
    </row>
    <row r="21" spans="1:8" ht="12.75">
      <c r="A21" s="8">
        <v>16</v>
      </c>
      <c r="B21" s="8" t="s">
        <v>24</v>
      </c>
      <c r="C21" s="25">
        <v>14985</v>
      </c>
      <c r="D21" s="25">
        <v>17252</v>
      </c>
      <c r="E21" s="14">
        <f t="shared" si="0"/>
        <v>1.1512846179512846</v>
      </c>
      <c r="F21" s="15">
        <f t="shared" si="1"/>
        <v>204</v>
      </c>
      <c r="G21" s="13">
        <f t="shared" si="2"/>
        <v>1558440</v>
      </c>
      <c r="H21" s="13">
        <f t="shared" si="3"/>
        <v>325050.09891532897</v>
      </c>
    </row>
    <row r="22" spans="1:8" ht="12.75">
      <c r="A22" s="8">
        <v>17</v>
      </c>
      <c r="B22" s="8" t="s">
        <v>25</v>
      </c>
      <c r="C22" s="25">
        <v>455251</v>
      </c>
      <c r="D22" s="25">
        <v>202554</v>
      </c>
      <c r="E22" s="14">
        <f t="shared" si="0"/>
        <v>0.444928182475162</v>
      </c>
      <c r="F22" s="15">
        <f t="shared" si="1"/>
        <v>78.8</v>
      </c>
      <c r="G22" s="13">
        <f t="shared" si="2"/>
        <v>0</v>
      </c>
      <c r="H22" s="13">
        <f t="shared" si="3"/>
        <v>0</v>
      </c>
    </row>
    <row r="23" spans="1:8" ht="12.75">
      <c r="A23" s="8">
        <v>18</v>
      </c>
      <c r="B23" s="8" t="s">
        <v>26</v>
      </c>
      <c r="C23" s="25">
        <v>185771</v>
      </c>
      <c r="D23" s="25">
        <v>710544</v>
      </c>
      <c r="E23" s="14">
        <f t="shared" si="0"/>
        <v>3.824838107131899</v>
      </c>
      <c r="F23" s="15">
        <f t="shared" si="1"/>
        <v>677.6</v>
      </c>
      <c r="G23" s="13">
        <f t="shared" si="2"/>
        <v>107301329.60000001</v>
      </c>
      <c r="H23" s="13">
        <f t="shared" si="3"/>
        <v>22380269.885415103</v>
      </c>
    </row>
    <row r="24" spans="1:8" ht="12.75">
      <c r="A24" s="8">
        <v>19</v>
      </c>
      <c r="B24" s="8" t="s">
        <v>27</v>
      </c>
      <c r="C24" s="25">
        <v>555782</v>
      </c>
      <c r="D24" s="25">
        <v>140366</v>
      </c>
      <c r="E24" s="14">
        <f t="shared" si="0"/>
        <v>0.25255585823218457</v>
      </c>
      <c r="F24" s="15">
        <f t="shared" si="1"/>
        <v>44.7</v>
      </c>
      <c r="G24" s="13">
        <f t="shared" si="2"/>
        <v>0</v>
      </c>
      <c r="H24" s="13">
        <f t="shared" si="3"/>
        <v>0</v>
      </c>
    </row>
    <row r="25" spans="1:8" ht="12.75">
      <c r="A25" s="8">
        <v>20</v>
      </c>
      <c r="B25" s="8" t="s">
        <v>28</v>
      </c>
      <c r="C25" s="25">
        <v>229904</v>
      </c>
      <c r="D25" s="25">
        <v>99102</v>
      </c>
      <c r="E25" s="14">
        <f t="shared" si="0"/>
        <v>0.4310581808059016</v>
      </c>
      <c r="F25" s="15">
        <f t="shared" si="1"/>
        <v>76.4</v>
      </c>
      <c r="G25" s="13">
        <f t="shared" si="2"/>
        <v>0</v>
      </c>
      <c r="H25" s="13">
        <f t="shared" si="3"/>
        <v>0</v>
      </c>
    </row>
    <row r="26" spans="1:8" ht="12.75">
      <c r="A26" s="8">
        <v>21</v>
      </c>
      <c r="B26" s="8" t="s">
        <v>29</v>
      </c>
      <c r="C26" s="25">
        <v>315256</v>
      </c>
      <c r="D26" s="25">
        <v>281220</v>
      </c>
      <c r="E26" s="14">
        <f t="shared" si="0"/>
        <v>0.8920369477503997</v>
      </c>
      <c r="F26" s="15">
        <f t="shared" si="1"/>
        <v>158</v>
      </c>
      <c r="G26" s="13">
        <f t="shared" si="2"/>
        <v>18284848</v>
      </c>
      <c r="H26" s="13">
        <f t="shared" si="3"/>
        <v>3813744.289835832</v>
      </c>
    </row>
    <row r="27" spans="1:8" ht="12.75">
      <c r="A27" s="8">
        <v>22</v>
      </c>
      <c r="B27" s="8" t="s">
        <v>30</v>
      </c>
      <c r="C27" s="25">
        <v>631039</v>
      </c>
      <c r="D27" s="25">
        <v>321203</v>
      </c>
      <c r="E27" s="14">
        <f t="shared" si="0"/>
        <v>0.5090065748709668</v>
      </c>
      <c r="F27" s="15">
        <f t="shared" si="1"/>
        <v>90.2</v>
      </c>
      <c r="G27" s="13">
        <f t="shared" si="2"/>
        <v>0</v>
      </c>
      <c r="H27" s="13">
        <f t="shared" si="3"/>
        <v>0</v>
      </c>
    </row>
    <row r="28" spans="1:8" ht="12.75">
      <c r="A28" s="8">
        <v>23</v>
      </c>
      <c r="B28" s="8" t="s">
        <v>31</v>
      </c>
      <c r="C28" s="25">
        <v>281345</v>
      </c>
      <c r="D28" s="25">
        <v>522425</v>
      </c>
      <c r="E28" s="14">
        <f t="shared" si="0"/>
        <v>1.856883896994793</v>
      </c>
      <c r="F28" s="15">
        <f t="shared" si="1"/>
        <v>329</v>
      </c>
      <c r="G28" s="13">
        <f t="shared" si="2"/>
        <v>64428005</v>
      </c>
      <c r="H28" s="13">
        <f t="shared" si="3"/>
        <v>13438008.135165492</v>
      </c>
    </row>
    <row r="29" spans="1:8" ht="12.75">
      <c r="A29" s="8">
        <v>24</v>
      </c>
      <c r="B29" s="8" t="s">
        <v>32</v>
      </c>
      <c r="C29" s="25">
        <v>166767</v>
      </c>
      <c r="D29" s="25">
        <v>80293</v>
      </c>
      <c r="E29" s="14">
        <f t="shared" si="0"/>
        <v>0.4814681561699857</v>
      </c>
      <c r="F29" s="15">
        <f t="shared" si="1"/>
        <v>85.3</v>
      </c>
      <c r="G29" s="13">
        <f t="shared" si="2"/>
        <v>0</v>
      </c>
      <c r="H29" s="13">
        <f t="shared" si="3"/>
        <v>0</v>
      </c>
    </row>
    <row r="30" spans="1:8" ht="12.75">
      <c r="A30" s="8">
        <v>25</v>
      </c>
      <c r="B30" s="8" t="s">
        <v>33</v>
      </c>
      <c r="C30" s="25">
        <v>418747</v>
      </c>
      <c r="D30" s="25">
        <v>28248</v>
      </c>
      <c r="E30" s="14">
        <f t="shared" si="0"/>
        <v>0.06745839373177599</v>
      </c>
      <c r="F30" s="15">
        <f t="shared" si="1"/>
        <v>12</v>
      </c>
      <c r="G30" s="13">
        <f t="shared" si="2"/>
        <v>0</v>
      </c>
      <c r="H30" s="13">
        <f t="shared" si="3"/>
        <v>0</v>
      </c>
    </row>
    <row r="31" spans="1:8" ht="12.75">
      <c r="A31" s="8">
        <v>26</v>
      </c>
      <c r="B31" s="8" t="s">
        <v>34</v>
      </c>
      <c r="C31" s="25">
        <v>69074</v>
      </c>
      <c r="D31" s="25">
        <v>83855</v>
      </c>
      <c r="E31" s="14">
        <f t="shared" si="0"/>
        <v>1.2139878970379594</v>
      </c>
      <c r="F31" s="15">
        <f t="shared" si="1"/>
        <v>215.1</v>
      </c>
      <c r="G31" s="13">
        <f t="shared" si="2"/>
        <v>7950417.399999999</v>
      </c>
      <c r="H31" s="13">
        <f t="shared" si="3"/>
        <v>1658250.5340520982</v>
      </c>
    </row>
    <row r="32" spans="1:8" ht="12.75">
      <c r="A32" s="8"/>
      <c r="B32" s="11"/>
      <c r="C32" s="16">
        <f>SUM(C6:C31)</f>
        <v>7313853</v>
      </c>
      <c r="D32" s="16">
        <f>SUM(D6:D31)</f>
        <v>4128452</v>
      </c>
      <c r="E32" s="17">
        <f t="shared" si="0"/>
        <v>0.5644701910196992</v>
      </c>
      <c r="F32" s="18">
        <f t="shared" si="1"/>
        <v>100</v>
      </c>
      <c r="G32" s="16">
        <f>SUM(G6:G31)</f>
        <v>248444310.70000002</v>
      </c>
      <c r="H32" s="16">
        <f>SUM(H6:H31)</f>
        <v>51819029.136819966</v>
      </c>
    </row>
    <row r="33" ht="12.75">
      <c r="B33" s="6"/>
    </row>
    <row r="34" ht="12.75">
      <c r="B34" s="6"/>
    </row>
    <row r="35" ht="12.75">
      <c r="B35" s="6"/>
    </row>
  </sheetData>
  <sheetProtection password="DD25" sheet="1" objects="1" scenarios="1"/>
  <conditionalFormatting sqref="H3">
    <cfRule type="expression" priority="1" dxfId="0" stopIfTrue="1">
      <formula>ISBLANK($H$3)</formula>
    </cfRule>
  </conditionalFormatting>
  <conditionalFormatting sqref="C6:D31">
    <cfRule type="expression" priority="2" dxfId="0" stopIfTrue="1">
      <formula>ISBLANK(C6)</formula>
    </cfRule>
  </conditionalFormatting>
  <printOptions/>
  <pageMargins left="0.75" right="0.75" top="1" bottom="1" header="0.4921259845" footer="0.4921259845"/>
  <pageSetup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J35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16.57421875" style="1" customWidth="1"/>
    <col min="2" max="2" width="17.7109375" style="1" customWidth="1"/>
    <col min="7" max="7" width="14.28125" style="0" customWidth="1"/>
  </cols>
  <sheetData>
    <row r="5" spans="1:7" ht="12.75">
      <c r="A5" s="11" t="s">
        <v>1</v>
      </c>
      <c r="B5" s="11" t="s">
        <v>2</v>
      </c>
      <c r="C5" s="9" t="s">
        <v>39</v>
      </c>
      <c r="D5" s="9" t="s">
        <v>40</v>
      </c>
      <c r="E5" s="9" t="s">
        <v>41</v>
      </c>
      <c r="F5" s="9" t="s">
        <v>42</v>
      </c>
      <c r="G5" s="24" t="s">
        <v>44</v>
      </c>
    </row>
    <row r="6" spans="1:10" ht="12.75">
      <c r="A6" s="8">
        <v>1</v>
      </c>
      <c r="B6" s="8" t="s">
        <v>9</v>
      </c>
      <c r="C6" s="13">
        <f>GLA_1!$H6</f>
        <v>0</v>
      </c>
      <c r="D6" s="13">
        <f>GLA_2!$H6</f>
        <v>0</v>
      </c>
      <c r="E6" s="13">
        <f>GLA_3!$H6</f>
        <v>0</v>
      </c>
      <c r="F6" s="13">
        <f>GLA_4!$H6</f>
        <v>0</v>
      </c>
      <c r="G6" s="13">
        <f aca="true" t="shared" si="0" ref="G6:G31">SUM(C6:F6)</f>
        <v>0</v>
      </c>
      <c r="J6" s="4"/>
    </row>
    <row r="7" spans="1:10" ht="12.75">
      <c r="A7" s="8">
        <v>2</v>
      </c>
      <c r="B7" s="8" t="s">
        <v>10</v>
      </c>
      <c r="C7" s="13">
        <f>GLA_1!$H7</f>
        <v>1895583.2409975817</v>
      </c>
      <c r="D7" s="13">
        <f>GLA_2!$H7</f>
        <v>1195832.9320901416</v>
      </c>
      <c r="E7" s="13">
        <f>GLA_3!$H7</f>
        <v>15829538.317519749</v>
      </c>
      <c r="F7" s="13">
        <f>GLA_4!$H7</f>
        <v>2218269.822646288</v>
      </c>
      <c r="G7" s="13">
        <f t="shared" si="0"/>
        <v>21139224.31325376</v>
      </c>
      <c r="J7" s="4"/>
    </row>
    <row r="8" spans="1:10" ht="12.75">
      <c r="A8" s="8">
        <v>3</v>
      </c>
      <c r="B8" s="8" t="s">
        <v>11</v>
      </c>
      <c r="C8" s="13">
        <f>GLA_1!$H8</f>
        <v>0</v>
      </c>
      <c r="D8" s="13">
        <f>GLA_2!$H8</f>
        <v>0</v>
      </c>
      <c r="E8" s="13">
        <f>GLA_3!$H8</f>
        <v>5910942.236236351</v>
      </c>
      <c r="F8" s="13">
        <f>GLA_4!$H8</f>
        <v>0</v>
      </c>
      <c r="G8" s="13">
        <f t="shared" si="0"/>
        <v>5910942.236236351</v>
      </c>
      <c r="J8" s="4"/>
    </row>
    <row r="9" spans="1:10" ht="12.75">
      <c r="A9" s="8">
        <v>4</v>
      </c>
      <c r="B9" s="8" t="s">
        <v>12</v>
      </c>
      <c r="C9" s="13">
        <f>GLA_1!$H9</f>
        <v>577599.9685956815</v>
      </c>
      <c r="D9" s="13">
        <f>GLA_2!$H9</f>
        <v>4688068.51404166</v>
      </c>
      <c r="E9" s="13">
        <f>GLA_3!$H9</f>
        <v>1093577.4077379308</v>
      </c>
      <c r="F9" s="13">
        <f>GLA_4!$H9</f>
        <v>3243704.66721717</v>
      </c>
      <c r="G9" s="13">
        <f t="shared" si="0"/>
        <v>9602950.557592444</v>
      </c>
      <c r="J9" s="4"/>
    </row>
    <row r="10" spans="1:10" ht="12.75">
      <c r="A10" s="8">
        <v>5</v>
      </c>
      <c r="B10" s="8" t="s">
        <v>13</v>
      </c>
      <c r="C10" s="13">
        <f>GLA_1!$H10</f>
        <v>1713634.9731874056</v>
      </c>
      <c r="D10" s="13">
        <f>GLA_2!$H10</f>
        <v>1790190.9118825423</v>
      </c>
      <c r="E10" s="13">
        <f>GLA_3!$H10</f>
        <v>1319046.61635534</v>
      </c>
      <c r="F10" s="13">
        <f>GLA_4!$H10</f>
        <v>575205.2085634258</v>
      </c>
      <c r="G10" s="13">
        <f t="shared" si="0"/>
        <v>5398077.709988713</v>
      </c>
      <c r="J10" s="4"/>
    </row>
    <row r="11" spans="1:10" ht="12.75">
      <c r="A11" s="8">
        <v>6</v>
      </c>
      <c r="B11" s="8" t="s">
        <v>14</v>
      </c>
      <c r="C11" s="13">
        <f>GLA_1!$H11</f>
        <v>334198.4808253326</v>
      </c>
      <c r="D11" s="13">
        <f>GLA_2!$H11</f>
        <v>2428380.6548986253</v>
      </c>
      <c r="E11" s="13">
        <f>GLA_3!$H11</f>
        <v>933741.5509359112</v>
      </c>
      <c r="F11" s="13">
        <f>GLA_4!$H11</f>
        <v>1125406.1253586877</v>
      </c>
      <c r="G11" s="13">
        <f t="shared" si="0"/>
        <v>4821726.8120185565</v>
      </c>
      <c r="J11" s="4"/>
    </row>
    <row r="12" spans="1:10" ht="12.75">
      <c r="A12" s="8">
        <v>7</v>
      </c>
      <c r="B12" s="8" t="s">
        <v>15</v>
      </c>
      <c r="C12" s="13">
        <f>GLA_1!$H12</f>
        <v>0</v>
      </c>
      <c r="D12" s="13">
        <f>GLA_2!$H12</f>
        <v>452672.4929464901</v>
      </c>
      <c r="E12" s="13">
        <f>GLA_3!$H12</f>
        <v>652538.8156310514</v>
      </c>
      <c r="F12" s="13">
        <f>GLA_4!$H12</f>
        <v>211678.270929587</v>
      </c>
      <c r="G12" s="13">
        <f t="shared" si="0"/>
        <v>1316889.5795071286</v>
      </c>
      <c r="J12" s="4"/>
    </row>
    <row r="13" spans="1:10" ht="12.75">
      <c r="A13" s="8">
        <v>8</v>
      </c>
      <c r="B13" s="8" t="s">
        <v>16</v>
      </c>
      <c r="C13" s="13">
        <f>GLA_1!$H13</f>
        <v>0</v>
      </c>
      <c r="D13" s="13">
        <f>GLA_2!$H13</f>
        <v>2803811.938817385</v>
      </c>
      <c r="E13" s="13">
        <f>GLA_3!$H13</f>
        <v>0</v>
      </c>
      <c r="F13" s="13">
        <f>GLA_4!$H13</f>
        <v>1732876.6922623173</v>
      </c>
      <c r="G13" s="13">
        <f t="shared" si="0"/>
        <v>4536688.631079703</v>
      </c>
      <c r="J13" s="4"/>
    </row>
    <row r="14" spans="1:10" ht="12.75">
      <c r="A14" s="8">
        <v>9</v>
      </c>
      <c r="B14" s="8" t="s">
        <v>17</v>
      </c>
      <c r="C14" s="13">
        <f>GLA_1!$H14</f>
        <v>0</v>
      </c>
      <c r="D14" s="13">
        <f>GLA_2!$H14</f>
        <v>0</v>
      </c>
      <c r="E14" s="13">
        <f>GLA_3!$H14</f>
        <v>0</v>
      </c>
      <c r="F14" s="13">
        <f>GLA_4!$H14</f>
        <v>0</v>
      </c>
      <c r="G14" s="13">
        <f t="shared" si="0"/>
        <v>0</v>
      </c>
      <c r="J14" s="4"/>
    </row>
    <row r="15" spans="1:10" ht="12.75">
      <c r="A15" s="8">
        <v>10</v>
      </c>
      <c r="B15" s="8" t="s">
        <v>18</v>
      </c>
      <c r="C15" s="13">
        <f>GLA_1!$H15</f>
        <v>1206697.3433893267</v>
      </c>
      <c r="D15" s="13">
        <f>GLA_2!$H15</f>
        <v>0</v>
      </c>
      <c r="E15" s="13">
        <f>GLA_3!$H15</f>
        <v>8457801.298398787</v>
      </c>
      <c r="F15" s="13">
        <f>GLA_4!$H15</f>
        <v>1096565.4064586423</v>
      </c>
      <c r="G15" s="13">
        <f t="shared" si="0"/>
        <v>10761064.048246756</v>
      </c>
      <c r="J15" s="4"/>
    </row>
    <row r="16" spans="1:10" ht="12.75">
      <c r="A16" s="8">
        <v>11</v>
      </c>
      <c r="B16" s="8" t="s">
        <v>19</v>
      </c>
      <c r="C16" s="13">
        <f>GLA_1!$H16</f>
        <v>0</v>
      </c>
      <c r="D16" s="13">
        <f>GLA_2!$H16</f>
        <v>0</v>
      </c>
      <c r="E16" s="13">
        <f>GLA_3!$H16</f>
        <v>0</v>
      </c>
      <c r="F16" s="13">
        <f>GLA_4!$H16</f>
        <v>0</v>
      </c>
      <c r="G16" s="13">
        <f t="shared" si="0"/>
        <v>0</v>
      </c>
      <c r="J16" s="4"/>
    </row>
    <row r="17" spans="1:10" ht="12.75">
      <c r="A17" s="8">
        <v>12</v>
      </c>
      <c r="B17" s="8" t="s">
        <v>20</v>
      </c>
      <c r="C17" s="13">
        <f>GLA_1!$H17</f>
        <v>0</v>
      </c>
      <c r="D17" s="13">
        <f>GLA_2!$H17</f>
        <v>0</v>
      </c>
      <c r="E17" s="13">
        <f>GLA_3!$H17</f>
        <v>0</v>
      </c>
      <c r="F17" s="13">
        <f>GLA_4!$H17</f>
        <v>0</v>
      </c>
      <c r="G17" s="13">
        <f t="shared" si="0"/>
        <v>0</v>
      </c>
      <c r="J17" s="4"/>
    </row>
    <row r="18" spans="1:10" ht="12.75">
      <c r="A18" s="8">
        <v>13</v>
      </c>
      <c r="B18" s="8" t="s">
        <v>21</v>
      </c>
      <c r="C18" s="13">
        <f>GLA_1!$H18</f>
        <v>0</v>
      </c>
      <c r="D18" s="13">
        <f>GLA_2!$H18</f>
        <v>0</v>
      </c>
      <c r="E18" s="13">
        <f>GLA_3!$H18</f>
        <v>0</v>
      </c>
      <c r="F18" s="13">
        <f>GLA_4!$H18</f>
        <v>0</v>
      </c>
      <c r="G18" s="13">
        <f t="shared" si="0"/>
        <v>0</v>
      </c>
      <c r="J18" s="4"/>
    </row>
    <row r="19" spans="1:10" ht="12.75">
      <c r="A19" s="8">
        <v>14</v>
      </c>
      <c r="B19" s="8" t="s">
        <v>22</v>
      </c>
      <c r="C19" s="13">
        <f>GLA_1!$H19</f>
        <v>0</v>
      </c>
      <c r="D19" s="13">
        <f>GLA_2!$H19</f>
        <v>0</v>
      </c>
      <c r="E19" s="13">
        <f>GLA_3!$H19</f>
        <v>0</v>
      </c>
      <c r="F19" s="13">
        <f>GLA_4!$H19</f>
        <v>0</v>
      </c>
      <c r="G19" s="13">
        <f t="shared" si="0"/>
        <v>0</v>
      </c>
      <c r="J19" s="4"/>
    </row>
    <row r="20" spans="1:10" ht="12.75">
      <c r="A20" s="8">
        <v>15</v>
      </c>
      <c r="B20" s="8" t="s">
        <v>23</v>
      </c>
      <c r="C20" s="13">
        <f>GLA_1!$H20</f>
        <v>14078136.313143613</v>
      </c>
      <c r="D20" s="13">
        <f>GLA_2!$H20</f>
        <v>181641.1972677359</v>
      </c>
      <c r="E20" s="13">
        <f>GLA_3!$H20</f>
        <v>1328226.0771129373</v>
      </c>
      <c r="F20" s="13">
        <f>GLA_4!$H20</f>
        <v>0</v>
      </c>
      <c r="G20" s="13">
        <f t="shared" si="0"/>
        <v>15588003.587524286</v>
      </c>
      <c r="J20" s="4"/>
    </row>
    <row r="21" spans="1:10" ht="12.75">
      <c r="A21" s="8">
        <v>16</v>
      </c>
      <c r="B21" s="8" t="s">
        <v>24</v>
      </c>
      <c r="C21" s="13">
        <f>GLA_1!$H21</f>
        <v>4394915.712547866</v>
      </c>
      <c r="D21" s="13">
        <f>GLA_2!$H21</f>
        <v>338789.56370605424</v>
      </c>
      <c r="E21" s="13">
        <f>GLA_3!$H21</f>
        <v>2180302.8275718996</v>
      </c>
      <c r="F21" s="13">
        <f>GLA_4!$H21</f>
        <v>325050.09891532897</v>
      </c>
      <c r="G21" s="13">
        <f t="shared" si="0"/>
        <v>7239058.202741149</v>
      </c>
      <c r="J21" s="4"/>
    </row>
    <row r="22" spans="1:10" ht="12.75">
      <c r="A22" s="8">
        <v>17</v>
      </c>
      <c r="B22" s="8" t="s">
        <v>25</v>
      </c>
      <c r="C22" s="13">
        <f>GLA_1!$H22</f>
        <v>0</v>
      </c>
      <c r="D22" s="13">
        <f>GLA_2!$H22</f>
        <v>0</v>
      </c>
      <c r="E22" s="13">
        <f>GLA_3!$H22</f>
        <v>1758082.1991509516</v>
      </c>
      <c r="F22" s="13">
        <f>GLA_4!$H22</f>
        <v>0</v>
      </c>
      <c r="G22" s="13">
        <f t="shared" si="0"/>
        <v>1758082.1991509516</v>
      </c>
      <c r="J22" s="4"/>
    </row>
    <row r="23" spans="1:10" ht="12.75">
      <c r="A23" s="8">
        <v>18</v>
      </c>
      <c r="B23" s="8" t="s">
        <v>26</v>
      </c>
      <c r="C23" s="13">
        <f>GLA_1!$H23</f>
        <v>37445572.099719815</v>
      </c>
      <c r="D23" s="13">
        <f>GLA_2!$H23</f>
        <v>54371509.327733174</v>
      </c>
      <c r="E23" s="13">
        <f>GLA_3!$H23</f>
        <v>7184461.870474575</v>
      </c>
      <c r="F23" s="13">
        <f>GLA_4!$H23</f>
        <v>22380269.885415103</v>
      </c>
      <c r="G23" s="13">
        <f t="shared" si="0"/>
        <v>121381813.18334267</v>
      </c>
      <c r="J23" s="4"/>
    </row>
    <row r="24" spans="1:10" ht="12.75">
      <c r="A24" s="8">
        <v>19</v>
      </c>
      <c r="B24" s="8" t="s">
        <v>27</v>
      </c>
      <c r="C24" s="13">
        <f>GLA_1!$H24</f>
        <v>0</v>
      </c>
      <c r="D24" s="13">
        <f>GLA_2!$H24</f>
        <v>0</v>
      </c>
      <c r="E24" s="13">
        <f>GLA_3!$H24</f>
        <v>0</v>
      </c>
      <c r="F24" s="13">
        <f>GLA_4!$H24</f>
        <v>0</v>
      </c>
      <c r="G24" s="13">
        <f t="shared" si="0"/>
        <v>0</v>
      </c>
      <c r="J24" s="4"/>
    </row>
    <row r="25" spans="1:10" ht="12.75">
      <c r="A25" s="8">
        <v>20</v>
      </c>
      <c r="B25" s="8" t="s">
        <v>28</v>
      </c>
      <c r="C25" s="13">
        <f>GLA_1!$H25</f>
        <v>0</v>
      </c>
      <c r="D25" s="13">
        <f>GLA_2!$H25</f>
        <v>0</v>
      </c>
      <c r="E25" s="13">
        <f>GLA_3!$H25</f>
        <v>3302050.722338812</v>
      </c>
      <c r="F25" s="13">
        <f>GLA_4!$H25</f>
        <v>0</v>
      </c>
      <c r="G25" s="13">
        <f t="shared" si="0"/>
        <v>3302050.722338812</v>
      </c>
      <c r="J25" s="4"/>
    </row>
    <row r="26" spans="1:10" ht="12.75">
      <c r="A26" s="8">
        <v>21</v>
      </c>
      <c r="B26" s="8" t="s">
        <v>29</v>
      </c>
      <c r="C26" s="13">
        <f>GLA_1!$H26</f>
        <v>0</v>
      </c>
      <c r="D26" s="13">
        <f>GLA_2!$H26</f>
        <v>8391266.580467992</v>
      </c>
      <c r="E26" s="13">
        <f>GLA_3!$H26</f>
        <v>0</v>
      </c>
      <c r="F26" s="13">
        <f>GLA_4!$H26</f>
        <v>3813744.289835832</v>
      </c>
      <c r="G26" s="13">
        <f t="shared" si="0"/>
        <v>12205010.870303825</v>
      </c>
      <c r="J26" s="4"/>
    </row>
    <row r="27" spans="1:10" ht="12.75">
      <c r="A27" s="8">
        <v>22</v>
      </c>
      <c r="B27" s="8" t="s">
        <v>30</v>
      </c>
      <c r="C27" s="13">
        <f>GLA_1!$H27</f>
        <v>0</v>
      </c>
      <c r="D27" s="13">
        <f>GLA_2!$H27</f>
        <v>0</v>
      </c>
      <c r="E27" s="13">
        <f>GLA_3!$H27</f>
        <v>0</v>
      </c>
      <c r="F27" s="13">
        <f>GLA_4!$H27</f>
        <v>0</v>
      </c>
      <c r="G27" s="13">
        <f t="shared" si="0"/>
        <v>0</v>
      </c>
      <c r="J27" s="4"/>
    </row>
    <row r="28" spans="1:10" ht="12.75">
      <c r="A28" s="8">
        <v>23</v>
      </c>
      <c r="B28" s="8" t="s">
        <v>31</v>
      </c>
      <c r="C28" s="13">
        <f>GLA_1!$H28</f>
        <v>22905627.029280756</v>
      </c>
      <c r="D28" s="13">
        <f>GLA_2!$H28</f>
        <v>25161279.933343805</v>
      </c>
      <c r="E28" s="13">
        <f>GLA_3!$H28</f>
        <v>507689.5795778789</v>
      </c>
      <c r="F28" s="13">
        <f>GLA_4!$H28</f>
        <v>13438008.135165492</v>
      </c>
      <c r="G28" s="13">
        <f t="shared" si="0"/>
        <v>62012604.67736793</v>
      </c>
      <c r="J28" s="4"/>
    </row>
    <row r="29" spans="1:10" ht="12.75">
      <c r="A29" s="8">
        <v>24</v>
      </c>
      <c r="B29" s="8" t="s">
        <v>32</v>
      </c>
      <c r="C29" s="13">
        <f>GLA_1!$H29</f>
        <v>18384880.843390457</v>
      </c>
      <c r="D29" s="13">
        <f>GLA_2!$H29</f>
        <v>1834614.2264443454</v>
      </c>
      <c r="E29" s="13">
        <f>GLA_3!$H29</f>
        <v>0</v>
      </c>
      <c r="F29" s="13">
        <f>GLA_4!$H29</f>
        <v>0</v>
      </c>
      <c r="G29" s="13">
        <f t="shared" si="0"/>
        <v>20219495.069834802</v>
      </c>
      <c r="J29" s="4"/>
    </row>
    <row r="30" spans="1:10" ht="12.75">
      <c r="A30" s="8">
        <v>25</v>
      </c>
      <c r="B30" s="8" t="s">
        <v>33</v>
      </c>
      <c r="C30" s="13">
        <f>GLA_1!$H30</f>
        <v>0</v>
      </c>
      <c r="D30" s="13">
        <f>GLA_2!$H30</f>
        <v>0</v>
      </c>
      <c r="E30" s="13">
        <f>GLA_3!$H30</f>
        <v>0</v>
      </c>
      <c r="F30" s="13">
        <f>GLA_4!$H30</f>
        <v>0</v>
      </c>
      <c r="G30" s="13">
        <f t="shared" si="0"/>
        <v>0</v>
      </c>
      <c r="J30" s="4"/>
    </row>
    <row r="31" spans="1:10" ht="12.75">
      <c r="A31" s="8">
        <v>26</v>
      </c>
      <c r="B31" s="8" t="s">
        <v>34</v>
      </c>
      <c r="C31" s="13">
        <f>GLA_1!$H31</f>
        <v>701212.2685621063</v>
      </c>
      <c r="D31" s="13">
        <f>GLA_2!$H31</f>
        <v>0</v>
      </c>
      <c r="E31" s="13">
        <f>GLA_3!$H31</f>
        <v>1361029.617777795</v>
      </c>
      <c r="F31" s="13">
        <f>GLA_4!$H31</f>
        <v>1658250.5340520982</v>
      </c>
      <c r="G31" s="13">
        <f t="shared" si="0"/>
        <v>3720492.4203919997</v>
      </c>
      <c r="J31" s="4"/>
    </row>
    <row r="32" spans="1:10" ht="12.75">
      <c r="A32" s="8"/>
      <c r="B32" s="11"/>
      <c r="C32" s="16">
        <f>SUM(C6:C31)</f>
        <v>103638058.27363995</v>
      </c>
      <c r="D32" s="16">
        <f>SUM(D6:D31)</f>
        <v>103638058.27363996</v>
      </c>
      <c r="E32" s="16">
        <f>SUM(E6:E31)</f>
        <v>51819029.136819966</v>
      </c>
      <c r="F32" s="16">
        <f>SUM(F6:F31)</f>
        <v>51819029.136819966</v>
      </c>
      <c r="G32" s="16">
        <f>SUM(G6:G31)</f>
        <v>310914174.8209199</v>
      </c>
      <c r="J32" s="7"/>
    </row>
    <row r="33" ht="12.75">
      <c r="B33" s="6"/>
    </row>
    <row r="34" ht="12.75">
      <c r="B34" s="6"/>
    </row>
    <row r="35" ht="12.75">
      <c r="B35" s="6"/>
    </row>
  </sheetData>
  <sheetProtection password="DD25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Roland EFV</dc:creator>
  <cp:keywords/>
  <dc:description/>
  <cp:lastModifiedBy>Iadarola Antonio EFV</cp:lastModifiedBy>
  <dcterms:created xsi:type="dcterms:W3CDTF">2006-05-21T10:23:50Z</dcterms:created>
  <dcterms:modified xsi:type="dcterms:W3CDTF">2007-07-10T14:34:00Z</dcterms:modified>
  <cp:category/>
  <cp:version/>
  <cp:contentType/>
  <cp:contentStatus/>
</cp:coreProperties>
</file>