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320" windowHeight="11700" activeTab="1"/>
  </bookViews>
  <sheets>
    <sheet name="Dotationen" sheetId="1" r:id="rId1"/>
    <sheet name="Bilanz_vor_H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<sst xmlns="http://schemas.openxmlformats.org/spreadsheetml/2006/main" count="53" uniqueCount="48">
  <si>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Wegfall bisherige Transfers</t>
  </si>
  <si>
    <t>Neues Ausgleichssystem</t>
  </si>
  <si>
    <t>Bilanz vor HA</t>
  </si>
  <si>
    <t>Index SSE nach RA</t>
  </si>
  <si>
    <t>Kant Nr</t>
  </si>
  <si>
    <t>Kanton</t>
  </si>
  <si>
    <t>Index Fin.-kraft</t>
  </si>
  <si>
    <t>Finanzkraft-abstufung</t>
  </si>
  <si>
    <t>Kantonsanteil DBSt</t>
  </si>
  <si>
    <t>Aufgaben-entflechtung</t>
  </si>
  <si>
    <t>Total</t>
  </si>
  <si>
    <t>RI</t>
  </si>
  <si>
    <t>RA</t>
  </si>
  <si>
    <t>GLA</t>
  </si>
  <si>
    <t>SLA_A_C</t>
  </si>
  <si>
    <t>SLA_F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</si>
  <si>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</si>
  <si>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</si>
  <si>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</si>
  <si>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</si>
  <si>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</si>
  <si>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</si>
  <si>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</si>
  <si>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</si>
  <si>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</si>
  <si>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</si>
  <si>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</si>
  <si>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</si>
  <si>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</si>
  <si>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</si>
  <si>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</si>
  <si>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</si>
  <si>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</si>
  <si>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</si>
  <si>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</si>
  <si>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</si>
  <si>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</si>
  <si>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</si>
  <si>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</si>
  <si>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</si>
  <si>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</si>
  <si>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</si>
  <si>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divers</t>
  </si>
  <si>
    <t>VRA</t>
  </si>
  <si>
    <t>LA</t>
  </si>
  <si>
    <t>SLA</t>
  </si>
  <si>
    <t>SLA_AC</t>
  </si>
  <si>
    <t>HRA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</si>
</sst>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  <numFmt numFmtId="165" formatCode="#,##0.0"/>
    <numFmt numFmtId="166" formatCode="0.0"/>
    <numFmt numFmtId="167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6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5" borderId="1" xfId="0" applyNumberFormat="1" applyFont="1" applyFill="1" applyBorder="1" applyAlignment="1">
      <alignment/>
    </xf>
    <xf numFmtId="3" fontId="2" fillId="6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2" fillId="7" borderId="1" xfId="0" applyNumberFormat="1" applyFont="1" applyFill="1" applyBorder="1" applyAlignment="1">
      <alignment/>
    </xf>
    <xf numFmtId="164" fontId="0" fillId="7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164" fontId="0" fillId="6" borderId="1" xfId="0" applyNumberForma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-daten\Plfa\Finanzausgleich\Berechnungen\Ressourcenausgleich\Ausgleichszahlungen\RA_2004_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_RA"/>
      <sheetName val="Berechnung_Einzahlung"/>
      <sheetName val="Berechnung_Auszahlung"/>
      <sheetName val="Result_SSE"/>
      <sheetName val="Stand. Steuern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2"/>
  <sheetViews>
    <sheetView zoomScale="150" zoomScaleNormal="150" workbookViewId="0" topLeftCell="A1">
      <selection activeCell="H4" sqref="H4"/>
    </sheetView>
  </sheetViews>
  <sheetFormatPr defaultColWidth="11.421875" defaultRowHeight="12.75"/>
  <cols>
    <col min="2" max="2" width="11.28125" style="0" customWidth="1"/>
    <col min="3" max="3" width="7.57421875" style="0" customWidth="1"/>
    <col min="4" max="4" width="7.7109375" style="0" customWidth="1"/>
    <col min="5" max="5" width="10.140625" style="0" customWidth="1"/>
    <col min="6" max="6" width="9.28125" style="0" customWidth="1"/>
    <col min="7" max="7" width="8.421875" style="0" customWidth="1"/>
    <col min="8" max="8" width="13.140625" style="0" customWidth="1"/>
  </cols>
  <sheetData>
    <row r="3" ht="15.75">
      <c r="B3" s="28">
        <v>2004</v>
      </c>
    </row>
    <row r="4" spans="2:8" ht="12.75">
      <c r="B4" s="29" t="s">
        <v>10</v>
      </c>
      <c r="C4" s="29"/>
      <c r="D4" s="29"/>
      <c r="E4" s="29"/>
      <c r="F4" s="29"/>
      <c r="G4" s="29"/>
      <c r="H4" s="13">
        <v>2236599.2134114727</v>
      </c>
    </row>
    <row r="5" spans="2:8" ht="12.75">
      <c r="B5" s="30" t="s">
        <v>43</v>
      </c>
      <c r="C5" s="31">
        <v>0.725</v>
      </c>
      <c r="D5" s="31"/>
      <c r="E5" s="31"/>
      <c r="F5" s="31"/>
      <c r="G5" s="31"/>
      <c r="H5" s="22">
        <f>C5*H4</f>
        <v>1621534.4297233177</v>
      </c>
    </row>
    <row r="6" spans="2:8" ht="12.75">
      <c r="B6" s="29" t="s">
        <v>44</v>
      </c>
      <c r="C6" s="29">
        <f>1-C5</f>
        <v>0.275</v>
      </c>
      <c r="D6" s="29"/>
      <c r="E6" s="29"/>
      <c r="F6" s="29"/>
      <c r="G6" s="29"/>
      <c r="H6" s="13">
        <f>C6*H4</f>
        <v>615064.783688155</v>
      </c>
    </row>
    <row r="7" spans="2:8" ht="12.75">
      <c r="B7" s="29"/>
      <c r="C7" s="29"/>
      <c r="D7" s="32" t="s">
        <v>13</v>
      </c>
      <c r="E7" s="33">
        <v>0.5</v>
      </c>
      <c r="F7" s="33"/>
      <c r="G7" s="33"/>
      <c r="H7" s="34">
        <f>E7*H6</f>
        <v>307532.3918440775</v>
      </c>
    </row>
    <row r="8" spans="2:8" ht="12.75">
      <c r="B8" s="29"/>
      <c r="C8" s="29"/>
      <c r="D8" s="29" t="s">
        <v>45</v>
      </c>
      <c r="E8" s="29">
        <f>1-E7</f>
        <v>0.5</v>
      </c>
      <c r="F8" s="29"/>
      <c r="G8" s="29"/>
      <c r="H8" s="13">
        <f>E8*H6</f>
        <v>307532.3918440775</v>
      </c>
    </row>
    <row r="9" spans="2:8" ht="12.75">
      <c r="B9" s="29"/>
      <c r="C9" s="29"/>
      <c r="D9" s="29"/>
      <c r="E9" s="29"/>
      <c r="F9" s="35" t="s">
        <v>46</v>
      </c>
      <c r="G9" s="36">
        <f>2/3</f>
        <v>0.6666666666666666</v>
      </c>
      <c r="H9" s="24">
        <f>G9*H8</f>
        <v>205021.59456271832</v>
      </c>
    </row>
    <row r="10" spans="2:8" ht="12.75">
      <c r="B10" s="29"/>
      <c r="C10" s="29"/>
      <c r="D10" s="29"/>
      <c r="E10" s="29"/>
      <c r="F10" s="37" t="s">
        <v>15</v>
      </c>
      <c r="G10" s="38">
        <f>1-G9</f>
        <v>0.33333333333333337</v>
      </c>
      <c r="H10" s="25">
        <f>G10*H8</f>
        <v>102510.79728135918</v>
      </c>
    </row>
    <row r="11" ht="6" customHeight="1"/>
    <row r="12" spans="4:8" ht="12.75">
      <c r="D12" s="39" t="s">
        <v>47</v>
      </c>
      <c r="E12" s="39">
        <v>0.7</v>
      </c>
      <c r="F12" s="39"/>
      <c r="G12" s="39"/>
      <c r="H12" s="22">
        <f>E12*H5</f>
        <v>1135074.1008063224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33"/>
  <sheetViews>
    <sheetView tabSelected="1" zoomScale="120" zoomScaleNormal="120" workbookViewId="0" topLeftCell="D1">
      <selection activeCell="E2" sqref="E2"/>
    </sheetView>
  </sheetViews>
  <sheetFormatPr defaultColWidth="11.421875" defaultRowHeight="12.75"/>
  <cols>
    <col min="1" max="1" width="8.421875" style="0" customWidth="1"/>
    <col min="2" max="2" width="8.140625" style="0" customWidth="1"/>
    <col min="3" max="3" width="10.421875" style="0" customWidth="1"/>
    <col min="4" max="4" width="13.140625" style="0" customWidth="1"/>
    <col min="5" max="6" width="13.57421875" style="0" customWidth="1"/>
    <col min="8" max="8" width="9.57421875" style="0" customWidth="1"/>
    <col min="9" max="9" width="12.28125" style="0" customWidth="1"/>
    <col min="10" max="12" width="11.00390625" style="0" customWidth="1"/>
    <col min="13" max="13" width="12.28125" style="27" customWidth="1"/>
    <col min="14" max="14" width="11.28125" style="0" customWidth="1"/>
  </cols>
  <sheetData>
    <row r="4" spans="1:15" ht="12.75">
      <c r="A4" s="1"/>
      <c r="B4" s="1"/>
      <c r="C4" s="40" t="s">
        <v>0</v>
      </c>
      <c r="D4" s="41"/>
      <c r="E4" s="41"/>
      <c r="F4" s="41"/>
      <c r="G4" s="42"/>
      <c r="H4" s="43" t="s">
        <v>1</v>
      </c>
      <c r="I4" s="41"/>
      <c r="J4" s="41"/>
      <c r="K4" s="41"/>
      <c r="L4" s="41"/>
      <c r="M4" s="42"/>
      <c r="N4" s="44" t="s">
        <v>2</v>
      </c>
      <c r="O4" s="44" t="s">
        <v>3</v>
      </c>
    </row>
    <row r="5" spans="1:15" ht="25.5">
      <c r="A5" s="1" t="s">
        <v>4</v>
      </c>
      <c r="B5" s="1" t="s">
        <v>5</v>
      </c>
      <c r="C5" s="3" t="s">
        <v>6</v>
      </c>
      <c r="D5" s="2" t="s">
        <v>7</v>
      </c>
      <c r="E5" s="4" t="s">
        <v>8</v>
      </c>
      <c r="F5" s="2" t="s">
        <v>9</v>
      </c>
      <c r="G5" s="5" t="s">
        <v>10</v>
      </c>
      <c r="H5" s="6" t="s">
        <v>11</v>
      </c>
      <c r="I5" s="7" t="s">
        <v>12</v>
      </c>
      <c r="J5" s="8" t="s">
        <v>13</v>
      </c>
      <c r="K5" s="9" t="s">
        <v>14</v>
      </c>
      <c r="L5" s="10" t="s">
        <v>15</v>
      </c>
      <c r="M5" s="11" t="s">
        <v>10</v>
      </c>
      <c r="N5" s="45"/>
      <c r="O5" s="45"/>
    </row>
    <row r="6" spans="1:15" ht="12.75">
      <c r="A6" s="12">
        <v>1</v>
      </c>
      <c r="B6" s="12" t="s">
        <v>16</v>
      </c>
      <c r="C6" s="12">
        <v>157</v>
      </c>
      <c r="D6" s="13">
        <v>-586887.2715054888</v>
      </c>
      <c r="E6" s="13">
        <v>356998.5151812858</v>
      </c>
      <c r="F6" s="13">
        <v>-68374.2297085207</v>
      </c>
      <c r="G6" s="13">
        <f aca="true" t="shared" si="0" ref="G6:G32">SUM(D6:F6)</f>
        <v>-298262.9860327237</v>
      </c>
      <c r="H6" s="14">
        <v>132.1</v>
      </c>
      <c r="I6" s="15">
        <v>495765.5313523436</v>
      </c>
      <c r="J6" s="16">
        <v>0</v>
      </c>
      <c r="K6" s="17">
        <v>-31309.403525019505</v>
      </c>
      <c r="L6" s="18">
        <v>-53396.41966985077</v>
      </c>
      <c r="M6" s="19">
        <f aca="true" t="shared" si="1" ref="M6:M32">SUM(I6:L6)</f>
        <v>411059.7081574733</v>
      </c>
      <c r="N6" s="13">
        <f aca="true" t="shared" si="2" ref="N6:N32">G6+M6</f>
        <v>112796.72212474962</v>
      </c>
      <c r="O6" s="20">
        <v>126.14429636144413</v>
      </c>
    </row>
    <row r="7" spans="1:15" ht="12.75">
      <c r="A7" s="12">
        <v>2</v>
      </c>
      <c r="B7" s="12" t="s">
        <v>17</v>
      </c>
      <c r="C7" s="12">
        <v>58</v>
      </c>
      <c r="D7" s="13">
        <v>701527.6456720085</v>
      </c>
      <c r="E7" s="13">
        <v>125800.64980785712</v>
      </c>
      <c r="F7" s="13">
        <v>-51657.76735469216</v>
      </c>
      <c r="G7" s="13">
        <f t="shared" si="0"/>
        <v>775670.5281251734</v>
      </c>
      <c r="H7" s="14">
        <v>74.1</v>
      </c>
      <c r="I7" s="15">
        <v>-810788.1485572988</v>
      </c>
      <c r="J7" s="16">
        <v>-20823.34694365697</v>
      </c>
      <c r="K7" s="17">
        <v>0</v>
      </c>
      <c r="L7" s="18">
        <v>-391.25855516954465</v>
      </c>
      <c r="M7" s="19">
        <f t="shared" si="1"/>
        <v>-832002.7540561253</v>
      </c>
      <c r="N7" s="13">
        <f t="shared" si="2"/>
        <v>-56332.225930951885</v>
      </c>
      <c r="O7" s="20">
        <v>86.45670583648553</v>
      </c>
    </row>
    <row r="8" spans="1:15" ht="12.75">
      <c r="A8" s="12">
        <v>3</v>
      </c>
      <c r="B8" s="12" t="s">
        <v>18</v>
      </c>
      <c r="C8" s="12">
        <v>63</v>
      </c>
      <c r="D8" s="13">
        <v>216254.68093521078</v>
      </c>
      <c r="E8" s="13">
        <v>56384.40422642857</v>
      </c>
      <c r="F8" s="13">
        <v>-41630.33867609715</v>
      </c>
      <c r="G8" s="13">
        <f t="shared" si="0"/>
        <v>231008.74648554221</v>
      </c>
      <c r="H8" s="14">
        <v>78.3</v>
      </c>
      <c r="I8" s="15">
        <v>-220054.79115647456</v>
      </c>
      <c r="J8" s="16">
        <v>-5846.649497434344</v>
      </c>
      <c r="K8" s="17">
        <v>0</v>
      </c>
      <c r="L8" s="18">
        <v>0</v>
      </c>
      <c r="M8" s="19">
        <f t="shared" si="1"/>
        <v>-225901.4406539089</v>
      </c>
      <c r="N8" s="13">
        <f t="shared" si="2"/>
        <v>5107.3058316333045</v>
      </c>
      <c r="O8" s="20">
        <v>87.59573946672839</v>
      </c>
    </row>
    <row r="9" spans="1:15" ht="12.75">
      <c r="A9" s="12">
        <v>4</v>
      </c>
      <c r="B9" s="12" t="s">
        <v>19</v>
      </c>
      <c r="C9" s="12">
        <v>51</v>
      </c>
      <c r="D9" s="13">
        <v>44106.72691579521</v>
      </c>
      <c r="E9" s="13">
        <v>3376.0087771428553</v>
      </c>
      <c r="F9" s="13">
        <v>-18921.426507990844</v>
      </c>
      <c r="G9" s="13">
        <f t="shared" si="0"/>
        <v>28561.30918494722</v>
      </c>
      <c r="H9" s="14">
        <v>68.5</v>
      </c>
      <c r="I9" s="15">
        <v>-40558.39225831129</v>
      </c>
      <c r="J9" s="16">
        <v>-9500.817041842816</v>
      </c>
      <c r="K9" s="17">
        <v>0</v>
      </c>
      <c r="L9" s="18">
        <v>0</v>
      </c>
      <c r="M9" s="19">
        <f t="shared" si="1"/>
        <v>-50059.20930015411</v>
      </c>
      <c r="N9" s="13">
        <f t="shared" si="2"/>
        <v>-21497.90011520689</v>
      </c>
      <c r="O9" s="20">
        <v>85.50989430917213</v>
      </c>
    </row>
    <row r="10" spans="1:15" ht="12.75">
      <c r="A10" s="12">
        <v>5</v>
      </c>
      <c r="B10" s="12" t="s">
        <v>20</v>
      </c>
      <c r="C10" s="12">
        <v>117</v>
      </c>
      <c r="D10" s="13">
        <v>-42953.820207291894</v>
      </c>
      <c r="E10" s="13">
        <v>47866.175277142866</v>
      </c>
      <c r="F10" s="13">
        <v>-7604.498818452979</v>
      </c>
      <c r="G10" s="13">
        <f t="shared" si="0"/>
        <v>-2692.1437486020077</v>
      </c>
      <c r="H10" s="14">
        <v>137.6</v>
      </c>
      <c r="I10" s="15">
        <v>60778.55216432666</v>
      </c>
      <c r="J10" s="16">
        <v>-5360.741681239989</v>
      </c>
      <c r="K10" s="17">
        <v>0</v>
      </c>
      <c r="L10" s="18">
        <v>0</v>
      </c>
      <c r="M10" s="19">
        <f t="shared" si="1"/>
        <v>55417.81048308667</v>
      </c>
      <c r="N10" s="13">
        <f t="shared" si="2"/>
        <v>52725.666734484665</v>
      </c>
      <c r="O10" s="20">
        <v>130.66458535960345</v>
      </c>
    </row>
    <row r="11" spans="1:15" ht="12.75">
      <c r="A11" s="12">
        <v>6</v>
      </c>
      <c r="B11" s="12" t="s">
        <v>21</v>
      </c>
      <c r="C11" s="12">
        <v>30</v>
      </c>
      <c r="D11" s="13">
        <v>49358.054246683605</v>
      </c>
      <c r="E11" s="13">
        <v>3701.501237571427</v>
      </c>
      <c r="F11" s="13">
        <v>-2854.8869594565795</v>
      </c>
      <c r="G11" s="13">
        <f t="shared" si="0"/>
        <v>50204.66852479846</v>
      </c>
      <c r="H11" s="14">
        <v>67.5</v>
      </c>
      <c r="I11" s="15">
        <v>-39467.915653039614</v>
      </c>
      <c r="J11" s="16">
        <v>-4770.571572943887</v>
      </c>
      <c r="K11" s="17">
        <v>0</v>
      </c>
      <c r="L11" s="18">
        <v>0</v>
      </c>
      <c r="M11" s="19">
        <f t="shared" si="1"/>
        <v>-44238.4872259835</v>
      </c>
      <c r="N11" s="13">
        <f t="shared" si="2"/>
        <v>5966.181298814954</v>
      </c>
      <c r="O11" s="20">
        <v>85.38708641839366</v>
      </c>
    </row>
    <row r="12" spans="1:15" ht="12.75">
      <c r="A12" s="12">
        <v>7</v>
      </c>
      <c r="B12" s="12" t="s">
        <v>22</v>
      </c>
      <c r="C12" s="12">
        <v>129</v>
      </c>
      <c r="D12" s="13">
        <v>-3100.1144810840406</v>
      </c>
      <c r="E12" s="13">
        <v>12299.048999714283</v>
      </c>
      <c r="F12" s="13">
        <v>-18136.4410166567</v>
      </c>
      <c r="G12" s="13">
        <f t="shared" si="0"/>
        <v>-8937.506498026458</v>
      </c>
      <c r="H12" s="14">
        <v>124.4</v>
      </c>
      <c r="I12" s="15">
        <v>11380.644543279966</v>
      </c>
      <c r="J12" s="16">
        <v>-1303.4012456311495</v>
      </c>
      <c r="K12" s="17">
        <v>0</v>
      </c>
      <c r="L12" s="18">
        <v>0</v>
      </c>
      <c r="M12" s="19">
        <f t="shared" si="1"/>
        <v>10077.243297648816</v>
      </c>
      <c r="N12" s="13">
        <f t="shared" si="2"/>
        <v>1139.7367996223584</v>
      </c>
      <c r="O12" s="20">
        <v>119.93413217851598</v>
      </c>
    </row>
    <row r="13" spans="1:15" ht="12.75">
      <c r="A13" s="12">
        <v>8</v>
      </c>
      <c r="B13" s="12" t="s">
        <v>23</v>
      </c>
      <c r="C13" s="12">
        <v>77</v>
      </c>
      <c r="D13" s="13">
        <v>17015.262452698556</v>
      </c>
      <c r="E13" s="13">
        <v>4786.113651428572</v>
      </c>
      <c r="F13" s="13">
        <v>-6546.989264510191</v>
      </c>
      <c r="G13" s="13">
        <f t="shared" si="0"/>
        <v>15254.386839616938</v>
      </c>
      <c r="H13" s="14">
        <v>99.1</v>
      </c>
      <c r="I13" s="15">
        <v>-139.9597832681636</v>
      </c>
      <c r="J13" s="16">
        <v>-4485.618964395846</v>
      </c>
      <c r="K13" s="17">
        <v>-60.815120690902305</v>
      </c>
      <c r="L13" s="18">
        <v>0</v>
      </c>
      <c r="M13" s="19">
        <f t="shared" si="1"/>
        <v>-4686.393868354912</v>
      </c>
      <c r="N13" s="13">
        <f t="shared" si="2"/>
        <v>10567.992971262025</v>
      </c>
      <c r="O13" s="20">
        <v>99.19568431918275</v>
      </c>
    </row>
    <row r="14" spans="1:15" ht="12.75">
      <c r="A14" s="12">
        <v>9</v>
      </c>
      <c r="B14" s="12" t="s">
        <v>24</v>
      </c>
      <c r="C14" s="12">
        <v>227</v>
      </c>
      <c r="D14" s="13">
        <v>-126589.55450494145</v>
      </c>
      <c r="E14" s="13">
        <v>102254.12852385713</v>
      </c>
      <c r="F14" s="13">
        <v>-7916.624505164815</v>
      </c>
      <c r="G14" s="13">
        <f t="shared" si="0"/>
        <v>-32252.050486249136</v>
      </c>
      <c r="H14" s="14">
        <v>202.1</v>
      </c>
      <c r="I14" s="15">
        <v>126428.1947284285</v>
      </c>
      <c r="J14" s="16">
        <v>0</v>
      </c>
      <c r="K14" s="17">
        <v>0</v>
      </c>
      <c r="L14" s="18">
        <v>0</v>
      </c>
      <c r="M14" s="19">
        <f t="shared" si="1"/>
        <v>126428.1947284285</v>
      </c>
      <c r="N14" s="13">
        <f t="shared" si="2"/>
        <v>94176.14424217936</v>
      </c>
      <c r="O14" s="20">
        <v>183.25798415736998</v>
      </c>
    </row>
    <row r="15" spans="1:15" ht="12.75">
      <c r="A15" s="12">
        <v>10</v>
      </c>
      <c r="B15" s="12" t="s">
        <v>25</v>
      </c>
      <c r="C15" s="12">
        <v>45</v>
      </c>
      <c r="D15" s="13">
        <v>267709.6092688681</v>
      </c>
      <c r="E15" s="13">
        <v>36860.264758571415</v>
      </c>
      <c r="F15" s="13">
        <v>-255.61537647464866</v>
      </c>
      <c r="G15" s="13">
        <f t="shared" si="0"/>
        <v>304314.2586509649</v>
      </c>
      <c r="H15" s="14">
        <v>75.2</v>
      </c>
      <c r="I15" s="15">
        <v>-187128.60558900135</v>
      </c>
      <c r="J15" s="16">
        <v>-10670.267547546151</v>
      </c>
      <c r="K15" s="17">
        <v>0</v>
      </c>
      <c r="L15" s="18">
        <v>0</v>
      </c>
      <c r="M15" s="19">
        <f t="shared" si="1"/>
        <v>-197798.8731365475</v>
      </c>
      <c r="N15" s="13">
        <f t="shared" si="2"/>
        <v>106515.38551441737</v>
      </c>
      <c r="O15" s="20">
        <v>86.73374133447889</v>
      </c>
    </row>
    <row r="16" spans="1:15" ht="12.75">
      <c r="A16" s="12">
        <v>11</v>
      </c>
      <c r="B16" s="12" t="s">
        <v>26</v>
      </c>
      <c r="C16" s="12">
        <v>76</v>
      </c>
      <c r="D16" s="13">
        <v>78696.55329995214</v>
      </c>
      <c r="E16" s="13">
        <v>31528.66735757143</v>
      </c>
      <c r="F16" s="13">
        <v>-18822.513093001457</v>
      </c>
      <c r="G16" s="13">
        <f t="shared" si="0"/>
        <v>91402.70756452212</v>
      </c>
      <c r="H16" s="14">
        <v>76.5</v>
      </c>
      <c r="I16" s="15">
        <v>-176177.9398020769</v>
      </c>
      <c r="J16" s="16">
        <v>0</v>
      </c>
      <c r="K16" s="17">
        <v>0</v>
      </c>
      <c r="L16" s="18">
        <v>0</v>
      </c>
      <c r="M16" s="19">
        <f t="shared" si="1"/>
        <v>-176177.9398020769</v>
      </c>
      <c r="N16" s="13">
        <f t="shared" si="2"/>
        <v>-84775.23223755478</v>
      </c>
      <c r="O16" s="20">
        <v>87.04430309212451</v>
      </c>
    </row>
    <row r="17" spans="1:15" ht="12.75">
      <c r="A17" s="12">
        <v>12</v>
      </c>
      <c r="B17" s="12" t="s">
        <v>27</v>
      </c>
      <c r="C17" s="12">
        <v>166</v>
      </c>
      <c r="D17" s="13">
        <v>-131540.32482043392</v>
      </c>
      <c r="E17" s="13">
        <v>78569.38425885716</v>
      </c>
      <c r="F17" s="13">
        <v>-22455.593738133175</v>
      </c>
      <c r="G17" s="13">
        <f t="shared" si="0"/>
        <v>-75426.53429970994</v>
      </c>
      <c r="H17" s="14">
        <v>148.4</v>
      </c>
      <c r="I17" s="15">
        <v>118882.40661251951</v>
      </c>
      <c r="J17" s="16">
        <v>0</v>
      </c>
      <c r="K17" s="17">
        <v>-22361.318652655013</v>
      </c>
      <c r="L17" s="18">
        <v>-19080.013816869723</v>
      </c>
      <c r="M17" s="19">
        <f t="shared" si="1"/>
        <v>77441.07414299477</v>
      </c>
      <c r="N17" s="13">
        <f t="shared" si="2"/>
        <v>2014.5398432848306</v>
      </c>
      <c r="O17" s="20">
        <v>139.4461560643995</v>
      </c>
    </row>
    <row r="18" spans="1:15" ht="12.75">
      <c r="A18" s="12">
        <v>13</v>
      </c>
      <c r="B18" s="12" t="s">
        <v>28</v>
      </c>
      <c r="C18" s="12">
        <v>116</v>
      </c>
      <c r="D18" s="13">
        <v>-60361.0179817723</v>
      </c>
      <c r="E18" s="13">
        <v>54413.542857142864</v>
      </c>
      <c r="F18" s="13">
        <v>-14201.460853574688</v>
      </c>
      <c r="G18" s="13">
        <f t="shared" si="0"/>
        <v>-20148.93597820412</v>
      </c>
      <c r="H18" s="14">
        <v>111.7</v>
      </c>
      <c r="I18" s="15">
        <v>38118.21372435609</v>
      </c>
      <c r="J18" s="16">
        <v>0</v>
      </c>
      <c r="K18" s="17">
        <v>0</v>
      </c>
      <c r="L18" s="18">
        <v>0</v>
      </c>
      <c r="M18" s="19">
        <f t="shared" si="1"/>
        <v>38118.21372435609</v>
      </c>
      <c r="N18" s="13">
        <f t="shared" si="2"/>
        <v>17969.277746151965</v>
      </c>
      <c r="O18" s="20">
        <v>109.505937259476</v>
      </c>
    </row>
    <row r="19" spans="1:15" ht="12.75">
      <c r="A19" s="12">
        <v>14</v>
      </c>
      <c r="B19" s="12" t="s">
        <v>29</v>
      </c>
      <c r="C19" s="12">
        <v>98</v>
      </c>
      <c r="D19" s="13">
        <v>-7049.897629775468</v>
      </c>
      <c r="E19" s="13">
        <v>17647.669018571425</v>
      </c>
      <c r="F19" s="13">
        <v>2163.045932728961</v>
      </c>
      <c r="G19" s="13">
        <f t="shared" si="0"/>
        <v>12760.817321524919</v>
      </c>
      <c r="H19" s="14">
        <v>92.6</v>
      </c>
      <c r="I19" s="15">
        <v>-8168.110485961412</v>
      </c>
      <c r="J19" s="16">
        <v>0</v>
      </c>
      <c r="K19" s="17">
        <v>-1169.4932965005555</v>
      </c>
      <c r="L19" s="18">
        <v>0</v>
      </c>
      <c r="M19" s="19">
        <f t="shared" si="1"/>
        <v>-9337.603782461967</v>
      </c>
      <c r="N19" s="13">
        <f t="shared" si="2"/>
        <v>3423.213539062952</v>
      </c>
      <c r="O19" s="20">
        <v>94.23059419870646</v>
      </c>
    </row>
    <row r="20" spans="1:15" ht="12.75">
      <c r="A20" s="12">
        <v>15</v>
      </c>
      <c r="B20" s="12" t="s">
        <v>30</v>
      </c>
      <c r="C20" s="12">
        <v>61</v>
      </c>
      <c r="D20" s="13">
        <v>32480.569258688407</v>
      </c>
      <c r="E20" s="13">
        <v>8078.448533999999</v>
      </c>
      <c r="F20" s="13">
        <v>-12964.57561246432</v>
      </c>
      <c r="G20" s="13">
        <f t="shared" si="0"/>
        <v>27594.442180224087</v>
      </c>
      <c r="H20" s="14">
        <v>81</v>
      </c>
      <c r="I20" s="15">
        <v>-27559.60906520427</v>
      </c>
      <c r="J20" s="16">
        <v>-15418.454401786423</v>
      </c>
      <c r="K20" s="17">
        <v>0</v>
      </c>
      <c r="L20" s="18">
        <v>0</v>
      </c>
      <c r="M20" s="19">
        <f t="shared" si="1"/>
        <v>-42978.063466990694</v>
      </c>
      <c r="N20" s="13">
        <f t="shared" si="2"/>
        <v>-15383.621286766607</v>
      </c>
      <c r="O20" s="20">
        <v>88.41628021056115</v>
      </c>
    </row>
    <row r="21" spans="1:15" ht="12.75">
      <c r="A21" s="12">
        <v>16</v>
      </c>
      <c r="B21" s="12" t="s">
        <v>31</v>
      </c>
      <c r="C21" s="12">
        <v>66</v>
      </c>
      <c r="D21" s="13">
        <v>7367.021570719859</v>
      </c>
      <c r="E21" s="13">
        <v>2457.442521857143</v>
      </c>
      <c r="F21" s="13">
        <v>-3257.1635235373374</v>
      </c>
      <c r="G21" s="13">
        <f t="shared" si="0"/>
        <v>6567.300569039664</v>
      </c>
      <c r="H21" s="14">
        <v>83.1</v>
      </c>
      <c r="I21" s="15">
        <v>-6217.649561868766</v>
      </c>
      <c r="J21" s="16">
        <v>-7158.119229782997</v>
      </c>
      <c r="K21" s="17">
        <v>0</v>
      </c>
      <c r="L21" s="18">
        <v>0</v>
      </c>
      <c r="M21" s="19">
        <f t="shared" si="1"/>
        <v>-13375.768791651763</v>
      </c>
      <c r="N21" s="13">
        <f t="shared" si="2"/>
        <v>-6808.4682226120985</v>
      </c>
      <c r="O21" s="20">
        <v>89.2695534089665</v>
      </c>
    </row>
    <row r="22" spans="1:15" ht="12.75">
      <c r="A22" s="12">
        <v>17</v>
      </c>
      <c r="B22" s="12" t="s">
        <v>32</v>
      </c>
      <c r="C22" s="12">
        <v>80</v>
      </c>
      <c r="D22" s="13">
        <v>157190.47980790416</v>
      </c>
      <c r="E22" s="13">
        <v>56452.71037714287</v>
      </c>
      <c r="F22" s="13">
        <v>-82883.90884024934</v>
      </c>
      <c r="G22" s="13">
        <f t="shared" si="0"/>
        <v>130759.28134479771</v>
      </c>
      <c r="H22" s="14">
        <v>77.4</v>
      </c>
      <c r="I22" s="15">
        <v>-305178.72333269566</v>
      </c>
      <c r="J22" s="16">
        <v>-1738.9597115499837</v>
      </c>
      <c r="K22" s="17">
        <v>-2110.7088061042027</v>
      </c>
      <c r="L22" s="18">
        <v>0</v>
      </c>
      <c r="M22" s="19">
        <f t="shared" si="1"/>
        <v>-309028.39185034984</v>
      </c>
      <c r="N22" s="13">
        <f t="shared" si="2"/>
        <v>-178269.11050555215</v>
      </c>
      <c r="O22" s="20">
        <v>87.24774707294004</v>
      </c>
    </row>
    <row r="23" spans="1:15" ht="12.75">
      <c r="A23" s="12">
        <v>18</v>
      </c>
      <c r="B23" s="12" t="s">
        <v>33</v>
      </c>
      <c r="C23" s="12">
        <v>63</v>
      </c>
      <c r="D23" s="13">
        <v>180451.25675233582</v>
      </c>
      <c r="E23" s="13">
        <v>27240.56395728571</v>
      </c>
      <c r="F23" s="13">
        <v>-38287.32284413251</v>
      </c>
      <c r="G23" s="13">
        <f t="shared" si="0"/>
        <v>169404.49786548901</v>
      </c>
      <c r="H23" s="14">
        <v>87.1</v>
      </c>
      <c r="I23" s="15">
        <v>-51704.07572726984</v>
      </c>
      <c r="J23" s="16">
        <v>-120068.71563782601</v>
      </c>
      <c r="K23" s="17">
        <v>0</v>
      </c>
      <c r="L23" s="18">
        <v>0</v>
      </c>
      <c r="M23" s="19">
        <f t="shared" si="1"/>
        <v>-171772.79136509585</v>
      </c>
      <c r="N23" s="13">
        <f t="shared" si="2"/>
        <v>-2368.293499606836</v>
      </c>
      <c r="O23" s="20">
        <v>91.07434456685151</v>
      </c>
    </row>
    <row r="24" spans="1:15" ht="12.75">
      <c r="A24" s="12">
        <v>19</v>
      </c>
      <c r="B24" s="12" t="s">
        <v>34</v>
      </c>
      <c r="C24" s="12">
        <v>105</v>
      </c>
      <c r="D24" s="13">
        <v>-22332.539430172113</v>
      </c>
      <c r="E24" s="13">
        <v>96367.06334357143</v>
      </c>
      <c r="F24" s="13">
        <v>-85330.94502277348</v>
      </c>
      <c r="G24" s="13">
        <f t="shared" si="0"/>
        <v>-11296.421109374161</v>
      </c>
      <c r="H24" s="14">
        <v>88.1</v>
      </c>
      <c r="I24" s="15">
        <v>-129747.4560212435</v>
      </c>
      <c r="J24" s="16">
        <v>0</v>
      </c>
      <c r="K24" s="17">
        <v>0</v>
      </c>
      <c r="L24" s="18">
        <v>0</v>
      </c>
      <c r="M24" s="19">
        <f t="shared" si="1"/>
        <v>-129747.4560212435</v>
      </c>
      <c r="N24" s="13">
        <f t="shared" si="2"/>
        <v>-141043.87713061768</v>
      </c>
      <c r="O24" s="20">
        <v>91.56746862850912</v>
      </c>
    </row>
    <row r="25" spans="1:15" ht="12.75">
      <c r="A25" s="12">
        <v>20</v>
      </c>
      <c r="B25" s="12" t="s">
        <v>35</v>
      </c>
      <c r="C25" s="12">
        <v>80</v>
      </c>
      <c r="D25" s="13">
        <v>60017.21593633789</v>
      </c>
      <c r="E25" s="13">
        <v>28205.18251942857</v>
      </c>
      <c r="F25" s="13">
        <v>12774.682630790667</v>
      </c>
      <c r="G25" s="13">
        <f t="shared" si="0"/>
        <v>100997.08108655713</v>
      </c>
      <c r="H25" s="14">
        <v>77.9</v>
      </c>
      <c r="I25" s="15">
        <v>-149509.0089726514</v>
      </c>
      <c r="J25" s="16">
        <v>-3266.1346405843947</v>
      </c>
      <c r="K25" s="17">
        <v>0</v>
      </c>
      <c r="L25" s="18">
        <v>0</v>
      </c>
      <c r="M25" s="19">
        <f t="shared" si="1"/>
        <v>-152775.14361323582</v>
      </c>
      <c r="N25" s="13">
        <f t="shared" si="2"/>
        <v>-51778.062526678696</v>
      </c>
      <c r="O25" s="20">
        <v>87.48706154361592</v>
      </c>
    </row>
    <row r="26" spans="1:15" ht="12.75">
      <c r="A26" s="12">
        <v>21</v>
      </c>
      <c r="B26" s="12" t="s">
        <v>36</v>
      </c>
      <c r="C26" s="12">
        <v>85</v>
      </c>
      <c r="D26" s="13">
        <v>105674.6868007314</v>
      </c>
      <c r="E26" s="13">
        <v>51255.56860542856</v>
      </c>
      <c r="F26" s="13">
        <v>-129503.5898322565</v>
      </c>
      <c r="G26" s="13">
        <f t="shared" si="0"/>
        <v>27426.66557390346</v>
      </c>
      <c r="H26" s="14">
        <v>103.3</v>
      </c>
      <c r="I26" s="15">
        <v>12823.749642553648</v>
      </c>
      <c r="J26" s="16">
        <v>-12080.575258559003</v>
      </c>
      <c r="K26" s="17">
        <v>-20035.784215582025</v>
      </c>
      <c r="L26" s="18">
        <v>0</v>
      </c>
      <c r="M26" s="19">
        <f t="shared" si="1"/>
        <v>-19292.609831587382</v>
      </c>
      <c r="N26" s="13">
        <f t="shared" si="2"/>
        <v>8134.055742316079</v>
      </c>
      <c r="O26" s="20">
        <v>102.66155392550351</v>
      </c>
    </row>
    <row r="27" spans="1:15" ht="12.75">
      <c r="A27" s="12">
        <v>22</v>
      </c>
      <c r="B27" s="12" t="s">
        <v>37</v>
      </c>
      <c r="C27" s="12">
        <v>95</v>
      </c>
      <c r="D27" s="13">
        <v>40039.85060505284</v>
      </c>
      <c r="E27" s="13">
        <v>111388.670289</v>
      </c>
      <c r="F27" s="13">
        <v>-18995.67081806295</v>
      </c>
      <c r="G27" s="13">
        <f t="shared" si="0"/>
        <v>132432.8500759899</v>
      </c>
      <c r="H27" s="14">
        <v>95.2</v>
      </c>
      <c r="I27" s="15">
        <v>-34555.34901371632</v>
      </c>
      <c r="J27" s="16">
        <v>0</v>
      </c>
      <c r="K27" s="17">
        <v>-52676.33901834383</v>
      </c>
      <c r="L27" s="18">
        <v>-2779.223112854176</v>
      </c>
      <c r="M27" s="19">
        <f t="shared" si="1"/>
        <v>-90010.91114491432</v>
      </c>
      <c r="N27" s="13">
        <f t="shared" si="2"/>
        <v>42421.93893107558</v>
      </c>
      <c r="O27" s="20">
        <v>96.01986115015951</v>
      </c>
    </row>
    <row r="28" spans="1:15" ht="12.75">
      <c r="A28" s="12">
        <v>23</v>
      </c>
      <c r="B28" s="12" t="s">
        <v>38</v>
      </c>
      <c r="C28" s="12">
        <v>30</v>
      </c>
      <c r="D28" s="13">
        <v>428539.3194190505</v>
      </c>
      <c r="E28" s="13">
        <v>24617.02787514287</v>
      </c>
      <c r="F28" s="13">
        <v>-12347.67782335902</v>
      </c>
      <c r="G28" s="13">
        <f t="shared" si="0"/>
        <v>440808.6694708343</v>
      </c>
      <c r="H28" s="14">
        <v>60.9</v>
      </c>
      <c r="I28" s="15">
        <v>-452422.5199349424</v>
      </c>
      <c r="J28" s="16">
        <v>-61367.420865574626</v>
      </c>
      <c r="K28" s="17">
        <v>0</v>
      </c>
      <c r="L28" s="18">
        <v>0</v>
      </c>
      <c r="M28" s="19">
        <f t="shared" si="1"/>
        <v>-513789.94080051704</v>
      </c>
      <c r="N28" s="13">
        <f t="shared" si="2"/>
        <v>-72981.27132968273</v>
      </c>
      <c r="O28" s="20">
        <v>85.00569392181502</v>
      </c>
    </row>
    <row r="29" spans="1:15" ht="12.75">
      <c r="A29" s="12">
        <v>24</v>
      </c>
      <c r="B29" s="12" t="s">
        <v>39</v>
      </c>
      <c r="C29" s="12">
        <v>56</v>
      </c>
      <c r="D29" s="13">
        <v>135809.995130305</v>
      </c>
      <c r="E29" s="13">
        <v>34539.69010328571</v>
      </c>
      <c r="F29" s="13">
        <v>-17992.621375198978</v>
      </c>
      <c r="G29" s="13">
        <f t="shared" si="0"/>
        <v>152357.06385839175</v>
      </c>
      <c r="H29" s="14">
        <v>89.8</v>
      </c>
      <c r="I29" s="15">
        <v>-31250.444255382587</v>
      </c>
      <c r="J29" s="16">
        <v>-19999.56960562302</v>
      </c>
      <c r="K29" s="17">
        <v>-8653.770112603737</v>
      </c>
      <c r="L29" s="18">
        <v>0</v>
      </c>
      <c r="M29" s="19">
        <f t="shared" si="1"/>
        <v>-59903.78397360934</v>
      </c>
      <c r="N29" s="13">
        <f t="shared" si="2"/>
        <v>92453.27988478242</v>
      </c>
      <c r="O29" s="20">
        <v>92.47465801925419</v>
      </c>
    </row>
    <row r="30" spans="1:15" ht="12.75">
      <c r="A30" s="12">
        <v>25</v>
      </c>
      <c r="B30" s="12" t="s">
        <v>40</v>
      </c>
      <c r="C30" s="12">
        <v>155</v>
      </c>
      <c r="D30" s="13">
        <v>-257168.37246141816</v>
      </c>
      <c r="E30" s="13">
        <v>171010.53232714284</v>
      </c>
      <c r="F30" s="13">
        <v>-19974.794370337855</v>
      </c>
      <c r="G30" s="13">
        <f t="shared" si="0"/>
        <v>-106132.63450461318</v>
      </c>
      <c r="H30" s="14">
        <v>152.5</v>
      </c>
      <c r="I30" s="15">
        <v>270896.80803851434</v>
      </c>
      <c r="J30" s="16">
        <v>0</v>
      </c>
      <c r="K30" s="17">
        <v>-66643.96181521857</v>
      </c>
      <c r="L30" s="18">
        <v>-26863.882126614968</v>
      </c>
      <c r="M30" s="19">
        <f t="shared" si="1"/>
        <v>177388.9640966808</v>
      </c>
      <c r="N30" s="13">
        <f t="shared" si="2"/>
        <v>71256.32959206763</v>
      </c>
      <c r="O30" s="20">
        <v>142.7858304645626</v>
      </c>
    </row>
    <row r="31" spans="1:15" ht="12.75">
      <c r="A31" s="12">
        <v>26</v>
      </c>
      <c r="B31" s="12" t="s">
        <v>41</v>
      </c>
      <c r="C31" s="12">
        <v>33</v>
      </c>
      <c r="D31" s="13">
        <v>102534.67010757138</v>
      </c>
      <c r="E31" s="13">
        <v>7395.0273614285725</v>
      </c>
      <c r="F31" s="13">
        <v>-8828.088594433939</v>
      </c>
      <c r="G31" s="13">
        <f t="shared" si="0"/>
        <v>101101.60887456601</v>
      </c>
      <c r="H31" s="14">
        <v>66.8</v>
      </c>
      <c r="I31" s="15">
        <v>-85979.83135923345</v>
      </c>
      <c r="J31" s="16">
        <v>-3673.027998099882</v>
      </c>
      <c r="K31" s="17">
        <v>0</v>
      </c>
      <c r="L31" s="18">
        <v>0</v>
      </c>
      <c r="M31" s="19">
        <f t="shared" si="1"/>
        <v>-89652.85935733333</v>
      </c>
      <c r="N31" s="13">
        <f t="shared" si="2"/>
        <v>11448.749517232674</v>
      </c>
      <c r="O31" s="20">
        <v>85.27656727313313</v>
      </c>
    </row>
    <row r="32" spans="1:15" ht="12.75">
      <c r="A32" s="12"/>
      <c r="B32" s="12" t="s">
        <v>42</v>
      </c>
      <c r="C32" s="12"/>
      <c r="D32" s="13">
        <v>0</v>
      </c>
      <c r="E32" s="13">
        <v>0</v>
      </c>
      <c r="F32" s="13">
        <v>-747.2075279075814</v>
      </c>
      <c r="G32" s="13">
        <f t="shared" si="0"/>
        <v>-747.2075279075814</v>
      </c>
      <c r="H32" s="14"/>
      <c r="I32" s="15">
        <v>0</v>
      </c>
      <c r="J32" s="16">
        <v>0</v>
      </c>
      <c r="K32" s="17">
        <v>0</v>
      </c>
      <c r="L32" s="18">
        <v>0</v>
      </c>
      <c r="M32" s="19">
        <f t="shared" si="1"/>
        <v>0</v>
      </c>
      <c r="N32" s="13">
        <f t="shared" si="2"/>
        <v>-747.2075279075814</v>
      </c>
      <c r="O32" s="20"/>
    </row>
    <row r="33" spans="1:15" ht="12.75">
      <c r="A33" s="12"/>
      <c r="B33" s="1" t="s">
        <v>10</v>
      </c>
      <c r="C33" s="1"/>
      <c r="D33" s="21">
        <f>SUM(D6:D32)</f>
        <v>1386790.6851575363</v>
      </c>
      <c r="E33" s="21">
        <f>SUM(E6:E32)</f>
        <v>1551494.0017478573</v>
      </c>
      <c r="F33" s="21">
        <f>SUM(F6:F32)</f>
        <v>-695554.2234939203</v>
      </c>
      <c r="G33" s="21">
        <f>SUM(G6:G32)</f>
        <v>2242730.463411473</v>
      </c>
      <c r="H33" s="14">
        <v>100</v>
      </c>
      <c r="I33" s="22">
        <f aca="true" t="shared" si="3" ref="I33:N33">SUM(I6:I32)</f>
        <v>-1621534.4297233177</v>
      </c>
      <c r="J33" s="23">
        <f t="shared" si="3"/>
        <v>-307532.3918440775</v>
      </c>
      <c r="K33" s="24">
        <f t="shared" si="3"/>
        <v>-205021.59456271835</v>
      </c>
      <c r="L33" s="25">
        <f t="shared" si="3"/>
        <v>-102510.79728135918</v>
      </c>
      <c r="M33" s="26">
        <f t="shared" si="3"/>
        <v>-2236599.213411473</v>
      </c>
      <c r="N33" s="26">
        <f t="shared" si="3"/>
        <v>6131.249999999809</v>
      </c>
      <c r="O33" s="20"/>
    </row>
  </sheetData>
  <mergeCells count="4">
    <mergeCell ref="C4:G4"/>
    <mergeCell ref="H4:M4"/>
    <mergeCell ref="N4:N5"/>
    <mergeCell ref="O4:O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Roland EFV</dc:creator>
  <cp:keywords/>
  <dc:description/>
  <cp:lastModifiedBy>Iadarola Antonio EFV</cp:lastModifiedBy>
  <dcterms:created xsi:type="dcterms:W3CDTF">2006-05-22T16:27:43Z</dcterms:created>
  <dcterms:modified xsi:type="dcterms:W3CDTF">2007-07-11T10:11:46Z</dcterms:modified>
  <cp:category/>
  <cp:version/>
  <cp:contentType/>
  <cp:contentStatus/>
</cp:coreProperties>
</file>