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E31" i="4"/>
  <c r="D31"/>
  <c r="D30"/>
  <c r="E30" s="1"/>
  <c r="D29"/>
  <c r="E29" s="1"/>
  <c r="D28"/>
  <c r="E28" s="1"/>
  <c r="E27"/>
  <c r="D27"/>
  <c r="D26"/>
  <c r="E26" s="1"/>
  <c r="D25"/>
  <c r="E25" s="1"/>
  <c r="D24"/>
  <c r="E24" s="1"/>
  <c r="E23"/>
  <c r="D23"/>
  <c r="D22"/>
  <c r="E22" s="1"/>
  <c r="D21"/>
  <c r="E21" s="1"/>
  <c r="D20"/>
  <c r="E20" s="1"/>
  <c r="E19"/>
  <c r="D19"/>
  <c r="D18"/>
  <c r="E18" s="1"/>
  <c r="D17"/>
  <c r="E17" s="1"/>
  <c r="D16"/>
  <c r="E16" s="1"/>
  <c r="E15"/>
  <c r="D15"/>
  <c r="D14"/>
  <c r="E14" s="1"/>
  <c r="D13"/>
  <c r="E13" s="1"/>
  <c r="D12"/>
  <c r="E12" s="1"/>
  <c r="E11"/>
  <c r="D11"/>
  <c r="D10"/>
  <c r="E10" s="1"/>
  <c r="D9"/>
  <c r="E9" s="1"/>
  <c r="D8"/>
  <c r="E8" s="1"/>
  <c r="E7"/>
  <c r="D7"/>
  <c r="D6"/>
  <c r="D32" s="1"/>
  <c r="E32" s="1"/>
  <c r="F32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F8" i="4" l="1"/>
  <c r="G8" s="1"/>
  <c r="G32" i="2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28" i="2"/>
  <c r="C28" i="6" s="1"/>
  <c r="H30" i="2"/>
  <c r="C30" i="6" s="1"/>
  <c r="F32" i="3"/>
  <c r="G6"/>
  <c r="G8"/>
  <c r="D8" i="6" s="1"/>
  <c r="G10" i="3"/>
  <c r="D10" i="6" s="1"/>
  <c r="G13" i="3"/>
  <c r="D13" i="6" s="1"/>
  <c r="G14" i="3"/>
  <c r="D14" i="6" s="1"/>
  <c r="G17" i="3"/>
  <c r="D17" i="6" s="1"/>
  <c r="G18" i="3"/>
  <c r="D18" i="6" s="1"/>
  <c r="G21" i="3"/>
  <c r="D21" i="6" s="1"/>
  <c r="G22" i="3"/>
  <c r="D22" i="6" s="1"/>
  <c r="G25" i="3"/>
  <c r="D25" i="6" s="1"/>
  <c r="G26" i="3"/>
  <c r="D26" i="6" s="1"/>
  <c r="G29" i="3"/>
  <c r="D29" i="6" s="1"/>
  <c r="G30" i="3"/>
  <c r="D30" i="6" s="1"/>
  <c r="F9" i="4"/>
  <c r="G9" s="1"/>
  <c r="F12"/>
  <c r="G12" s="1"/>
  <c r="F13"/>
  <c r="G13" s="1"/>
  <c r="F16"/>
  <c r="G16" s="1"/>
  <c r="F17"/>
  <c r="G17" s="1"/>
  <c r="F20"/>
  <c r="G20" s="1"/>
  <c r="F21"/>
  <c r="G21" s="1"/>
  <c r="F24"/>
  <c r="G24" s="1"/>
  <c r="F25"/>
  <c r="G25" s="1"/>
  <c r="F28"/>
  <c r="G28" s="1"/>
  <c r="F29"/>
  <c r="G29" s="1"/>
  <c r="G32" i="5"/>
  <c r="H7" s="1"/>
  <c r="F7" i="6" s="1"/>
  <c r="G11" i="3"/>
  <c r="D11" i="6" s="1"/>
  <c r="G12" i="3"/>
  <c r="D12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7" i="4"/>
  <c r="G7" s="1"/>
  <c r="F10"/>
  <c r="G10" s="1"/>
  <c r="F11"/>
  <c r="G11" s="1"/>
  <c r="F14"/>
  <c r="G14" s="1"/>
  <c r="F15"/>
  <c r="G15" s="1"/>
  <c r="F18"/>
  <c r="G18" s="1"/>
  <c r="F19"/>
  <c r="G19" s="1"/>
  <c r="F22"/>
  <c r="G22" s="1"/>
  <c r="F23"/>
  <c r="G23" s="1"/>
  <c r="F26"/>
  <c r="G26" s="1"/>
  <c r="F27"/>
  <c r="G27" s="1"/>
  <c r="F30"/>
  <c r="G30" s="1"/>
  <c r="F31"/>
  <c r="G31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G32" l="1"/>
  <c r="H8" s="1"/>
  <c r="E8" i="6" s="1"/>
  <c r="D6"/>
  <c r="H26" i="4"/>
  <c r="E26" i="6" s="1"/>
  <c r="H18" i="4"/>
  <c r="E18" i="6" s="1"/>
  <c r="G18" s="1"/>
  <c r="H10" i="4"/>
  <c r="E10" i="6" s="1"/>
  <c r="H29" i="5"/>
  <c r="F29" i="6" s="1"/>
  <c r="H25" i="5"/>
  <c r="F25" i="6" s="1"/>
  <c r="H21" i="5"/>
  <c r="F21" i="6" s="1"/>
  <c r="H17" i="5"/>
  <c r="F17" i="6" s="1"/>
  <c r="H13" i="5"/>
  <c r="F13" i="6" s="1"/>
  <c r="H9" i="5"/>
  <c r="F9" i="6" s="1"/>
  <c r="H29" i="4"/>
  <c r="E29" i="6" s="1"/>
  <c r="H25" i="4"/>
  <c r="E25" i="6" s="1"/>
  <c r="H21" i="4"/>
  <c r="E21" i="6" s="1"/>
  <c r="H17" i="4"/>
  <c r="E17" i="6" s="1"/>
  <c r="H13" i="4"/>
  <c r="E13" i="6" s="1"/>
  <c r="H9" i="4"/>
  <c r="E9" i="6" s="1"/>
  <c r="G26"/>
  <c r="G10"/>
  <c r="H31" i="2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G9" i="3"/>
  <c r="D9" i="6" s="1"/>
  <c r="G9" s="1"/>
  <c r="G7" i="3"/>
  <c r="D7" i="6" s="1"/>
  <c r="H31" i="4"/>
  <c r="E31" i="6" s="1"/>
  <c r="H27" i="4"/>
  <c r="E27" i="6" s="1"/>
  <c r="H23" i="4"/>
  <c r="E23" i="6" s="1"/>
  <c r="H19" i="4"/>
  <c r="E19" i="6" s="1"/>
  <c r="H15" i="4"/>
  <c r="E15" i="6" s="1"/>
  <c r="H11" i="4"/>
  <c r="E11" i="6" s="1"/>
  <c r="H7" i="4"/>
  <c r="E7" i="6" s="1"/>
  <c r="H6" i="5"/>
  <c r="H31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28" i="4"/>
  <c r="E28" i="6" s="1"/>
  <c r="G28" s="1"/>
  <c r="H24" i="4"/>
  <c r="E24" i="6" s="1"/>
  <c r="H20" i="4"/>
  <c r="E20" i="6" s="1"/>
  <c r="H16" i="4"/>
  <c r="E16" i="6" s="1"/>
  <c r="H12" i="4"/>
  <c r="E12" i="6" s="1"/>
  <c r="H24" i="2"/>
  <c r="C24" i="6" s="1"/>
  <c r="G24" s="1"/>
  <c r="H20" i="2"/>
  <c r="C20" i="6" s="1"/>
  <c r="H16" i="2"/>
  <c r="C16" i="6" s="1"/>
  <c r="G16" s="1"/>
  <c r="H12" i="2"/>
  <c r="C12" i="6" s="1"/>
  <c r="H8" i="2"/>
  <c r="C8" i="6" s="1"/>
  <c r="G8" s="1"/>
  <c r="H6" i="2"/>
  <c r="H29"/>
  <c r="C29" i="6" s="1"/>
  <c r="H25" i="2"/>
  <c r="C25" i="6" s="1"/>
  <c r="G25" s="1"/>
  <c r="H21" i="2"/>
  <c r="C21" i="6" s="1"/>
  <c r="H17" i="2"/>
  <c r="C17" i="6" s="1"/>
  <c r="G17" s="1"/>
  <c r="H13" i="2"/>
  <c r="C13" i="6" s="1"/>
  <c r="G13" l="1"/>
  <c r="G21"/>
  <c r="G29"/>
  <c r="G11"/>
  <c r="G19"/>
  <c r="G27"/>
  <c r="G32" i="3"/>
  <c r="C6" i="6"/>
  <c r="H32" i="2"/>
  <c r="F6" i="6"/>
  <c r="F32" s="1"/>
  <c r="H32" i="5"/>
  <c r="G12" i="6"/>
  <c r="G20"/>
  <c r="G7"/>
  <c r="G15"/>
  <c r="G23"/>
  <c r="G31"/>
  <c r="H14" i="4"/>
  <c r="E14" i="6" s="1"/>
  <c r="G14" s="1"/>
  <c r="H22" i="4"/>
  <c r="E22" i="6" s="1"/>
  <c r="G22" s="1"/>
  <c r="H30" i="4"/>
  <c r="E30" i="6" s="1"/>
  <c r="G30" s="1"/>
  <c r="D32"/>
  <c r="H6" i="4"/>
  <c r="H32" l="1"/>
  <c r="E6" i="6"/>
  <c r="E32" s="1"/>
  <c r="C32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<sst xmlns="http://schemas.openxmlformats.org/spreadsheetml/2006/main" count="209" uniqueCount="83">
  <si>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</si>
  <si>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</si>
  <si>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</si>
  <si>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</si>
  <si>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</si>
  <si>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</si>
  <si>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</si>
  <si>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</si>
  <si>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</si>
  <si>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</si>
  <si>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</si>
  <si>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</si>
  <si>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</si>
  <si>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</si>
  <si>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</si>
  <si>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</si>
  <si>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</si>
  <si>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</si>
  <si>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Test</t>
  </si>
  <si>
    <t>WS</t>
  </si>
  <si>
    <t>FA_2008_20120424</t>
  </si>
  <si>
    <t>SWS</t>
  </si>
  <si>
    <t>LA_2008_20120424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</si>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</sst>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6" t="s">
        <v>0</v>
      </c>
      <c r="B1" s="96"/>
      <c r="C1" s="96"/>
      <c r="D1" s="96"/>
      <c r="E1" s="96"/>
    </row>
    <row r="3" spans="1:5" ht="27.75" customHeight="1">
      <c r="A3" s="95" t="s">
        <v>1</v>
      </c>
      <c r="B3" s="95"/>
      <c r="C3" s="95"/>
      <c r="D3" s="95"/>
      <c r="E3" s="95"/>
    </row>
    <row r="4" spans="1:5" ht="24.75" customHeight="1">
      <c r="A4" s="95" t="s">
        <v>2</v>
      </c>
      <c r="B4" s="95"/>
      <c r="C4" s="95"/>
      <c r="D4" s="95"/>
      <c r="E4" s="95"/>
    </row>
    <row r="6" spans="1:5" ht="18" customHeight="1">
      <c r="A6" s="94" t="str">
        <f>"Referenzjahr "&amp;C30</f>
        <v>Referenzjahr 2008</v>
      </c>
      <c r="B6" s="94"/>
      <c r="C6" s="94"/>
      <c r="D6" s="94"/>
      <c r="E6" s="94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2008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FA_2008_20120424</v>
      </c>
    </row>
    <row r="2" spans="1:10" s="1" customFormat="1" ht="23.25" customHeight="1">
      <c r="A2" s="13"/>
      <c r="B2" s="17" t="str">
        <f>"Referenzjahr "&amp;Info!C30</f>
        <v>Referenzjahr 2008</v>
      </c>
      <c r="C2" s="17"/>
      <c r="D2" s="17"/>
      <c r="G2" s="18" t="s">
        <v>25</v>
      </c>
      <c r="H2" s="19">
        <f>Total_GLA!G2/3</f>
        <v>113702606.74639301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1247947</v>
      </c>
      <c r="E6" s="35">
        <f t="shared" ref="E6:E32" si="0">C6/D6</f>
        <v>1.6667374495872021E-3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957182</v>
      </c>
      <c r="E7" s="42">
        <f t="shared" si="0"/>
        <v>9.733363143059523E-2</v>
      </c>
      <c r="F7" s="43">
        <f t="shared" si="1"/>
        <v>128.6</v>
      </c>
      <c r="G7" s="44">
        <f t="shared" si="2"/>
        <v>2664547.5999999996</v>
      </c>
      <c r="H7" s="45">
        <f t="shared" si="3"/>
        <v>2079668.0234699198</v>
      </c>
      <c r="J7" s="39"/>
    </row>
    <row r="8" spans="1:10">
      <c r="A8" s="32"/>
      <c r="B8" s="46" t="s">
        <v>37</v>
      </c>
      <c r="C8" s="47">
        <v>12285</v>
      </c>
      <c r="D8" s="47">
        <v>350512</v>
      </c>
      <c r="E8" s="48">
        <f t="shared" si="0"/>
        <v>3.5048728716848498E-2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633692.13182825409</v>
      </c>
      <c r="J9" s="39"/>
    </row>
    <row r="10" spans="1:10">
      <c r="A10" s="32"/>
      <c r="B10" s="46" t="s">
        <v>39</v>
      </c>
      <c r="C10" s="47">
        <v>20946</v>
      </c>
      <c r="D10" s="47">
        <v>128710</v>
      </c>
      <c r="E10" s="48">
        <f t="shared" si="0"/>
        <v>0.16273793800015537</v>
      </c>
      <c r="F10" s="49">
        <f t="shared" si="1"/>
        <v>215</v>
      </c>
      <c r="G10" s="50">
        <f t="shared" si="2"/>
        <v>2408790</v>
      </c>
      <c r="H10" s="51">
        <f t="shared" si="3"/>
        <v>1880050.3088231974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366653.32285745611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241708</v>
      </c>
      <c r="E15" s="42">
        <f t="shared" si="0"/>
        <v>0.11995879325467093</v>
      </c>
      <c r="F15" s="43">
        <f t="shared" si="1"/>
        <v>158.5</v>
      </c>
      <c r="G15" s="44">
        <f t="shared" si="2"/>
        <v>1696207.5</v>
      </c>
      <c r="H15" s="45">
        <f t="shared" si="3"/>
        <v>1323882.7104908372</v>
      </c>
      <c r="J15" s="39"/>
    </row>
    <row r="16" spans="1:10">
      <c r="A16" s="32"/>
      <c r="B16" s="46" t="s">
        <v>45</v>
      </c>
      <c r="C16" s="47">
        <v>589</v>
      </c>
      <c r="D16" s="47">
        <v>244325</v>
      </c>
      <c r="E16" s="48">
        <f t="shared" si="0"/>
        <v>2.4107234216719535E-3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188106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259352</v>
      </c>
      <c r="E18" s="48">
        <f t="shared" si="0"/>
        <v>5.5908572133625339E-4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73394</v>
      </c>
      <c r="E19" s="42">
        <f t="shared" si="0"/>
        <v>1.4987601166307872E-4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53510</v>
      </c>
      <c r="E20" s="48">
        <f t="shared" si="0"/>
        <v>0.56834236591291343</v>
      </c>
      <c r="F20" s="49">
        <f t="shared" si="1"/>
        <v>750.7</v>
      </c>
      <c r="G20" s="50">
        <f t="shared" si="2"/>
        <v>19789088.400000002</v>
      </c>
      <c r="H20" s="51">
        <f t="shared" si="3"/>
        <v>15445298.991505925</v>
      </c>
      <c r="J20" s="39"/>
    </row>
    <row r="21" spans="1:10">
      <c r="A21" s="32"/>
      <c r="B21" s="40" t="s">
        <v>50</v>
      </c>
      <c r="C21" s="41">
        <v>8838</v>
      </c>
      <c r="D21" s="41">
        <v>14612</v>
      </c>
      <c r="E21" s="42">
        <f t="shared" si="0"/>
        <v>0.60484533260333972</v>
      </c>
      <c r="F21" s="43">
        <f t="shared" si="1"/>
        <v>799</v>
      </c>
      <c r="G21" s="44">
        <f t="shared" si="2"/>
        <v>6177762</v>
      </c>
      <c r="H21" s="45">
        <f t="shared" si="3"/>
        <v>4821716.8603058849</v>
      </c>
      <c r="J21" s="39"/>
    </row>
    <row r="22" spans="1:10">
      <c r="A22" s="32"/>
      <c r="B22" s="46" t="s">
        <v>51</v>
      </c>
      <c r="C22" s="47">
        <v>21345</v>
      </c>
      <c r="D22" s="47">
        <v>452845</v>
      </c>
      <c r="E22" s="48">
        <f t="shared" si="0"/>
        <v>4.7135333281807239E-2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41082004.330942504</v>
      </c>
      <c r="J23" s="39"/>
    </row>
    <row r="24" spans="1:10">
      <c r="A24" s="32"/>
      <c r="B24" s="46" t="s">
        <v>53</v>
      </c>
      <c r="C24" s="47">
        <v>16</v>
      </c>
      <c r="D24" s="47">
        <v>547448</v>
      </c>
      <c r="E24" s="48">
        <f t="shared" si="0"/>
        <v>2.9226520144379009E-5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228871</v>
      </c>
      <c r="E25" s="42">
        <f t="shared" si="0"/>
        <v>4.9372790786076E-4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640649</v>
      </c>
      <c r="E27" s="42">
        <f t="shared" si="0"/>
        <v>7.0523796962143073E-2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272401</v>
      </c>
      <c r="E28" s="48">
        <f t="shared" si="0"/>
        <v>0.3393599876652435</v>
      </c>
      <c r="F28" s="49">
        <f t="shared" si="1"/>
        <v>448.3</v>
      </c>
      <c r="G28" s="50">
        <f t="shared" si="2"/>
        <v>32197548.600000001</v>
      </c>
      <c r="H28" s="51">
        <f t="shared" si="3"/>
        <v>25130049.190165982</v>
      </c>
      <c r="J28" s="39"/>
    </row>
    <row r="29" spans="1:10">
      <c r="A29" s="32"/>
      <c r="B29" s="40" t="s">
        <v>58</v>
      </c>
      <c r="C29" s="41">
        <v>64031</v>
      </c>
      <c r="D29" s="41">
        <v>167963</v>
      </c>
      <c r="E29" s="42">
        <f t="shared" si="0"/>
        <v>0.38122086411888334</v>
      </c>
      <c r="F29" s="43">
        <f t="shared" si="1"/>
        <v>503.6</v>
      </c>
      <c r="G29" s="44">
        <f t="shared" si="2"/>
        <v>25842911.600000001</v>
      </c>
      <c r="H29" s="45">
        <f t="shared" si="3"/>
        <v>20170282.147663597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769308.72833944543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145679985.70000002</v>
      </c>
      <c r="H32" s="58">
        <f>SUM(H6:H31)</f>
        <v>113702606.746393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FA_2008_20120424</v>
      </c>
    </row>
    <row r="2" spans="1:16" s="1" customFormat="1" ht="24" customHeight="1">
      <c r="A2" s="13"/>
      <c r="B2" s="17" t="str">
        <f>"Referenzjahr "&amp;Info!C30</f>
        <v>Referenzjahr 2008</v>
      </c>
      <c r="C2" s="17"/>
      <c r="D2" s="17"/>
      <c r="E2" s="17"/>
      <c r="F2" s="18" t="s">
        <v>63</v>
      </c>
      <c r="G2" s="19">
        <f>Total_GLA!G2/3</f>
        <v>113702606.74639301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2005</v>
      </c>
      <c r="E5" s="63"/>
      <c r="F5" s="64"/>
      <c r="G5" s="65"/>
    </row>
    <row r="6" spans="1:16">
      <c r="A6" s="32"/>
      <c r="B6" s="33" t="s">
        <v>35</v>
      </c>
      <c r="C6" s="47">
        <v>162882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1311963.2293073835</v>
      </c>
    </row>
    <row r="8" spans="1:16">
      <c r="A8" s="32"/>
      <c r="B8" s="46" t="s">
        <v>37</v>
      </c>
      <c r="C8" s="47">
        <v>139193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182.9</v>
      </c>
      <c r="F9" s="44">
        <f t="shared" si="1"/>
        <v>3958557.9000000004</v>
      </c>
      <c r="G9" s="45">
        <f t="shared" si="2"/>
        <v>5143338.4562725322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1964040.7842967049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151.4</v>
      </c>
      <c r="F11" s="44">
        <f t="shared" si="1"/>
        <v>2050500.2000000002</v>
      </c>
      <c r="G11" s="45">
        <f t="shared" si="2"/>
        <v>2664206.7135747885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496632.63966703817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3076097.0591368265</v>
      </c>
    </row>
    <row r="14" spans="1:16">
      <c r="A14" s="32"/>
      <c r="B14" s="46" t="s">
        <v>43</v>
      </c>
      <c r="C14" s="47">
        <v>20222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88.9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78294</v>
      </c>
      <c r="D16" s="47">
        <v>552</v>
      </c>
      <c r="E16" s="49">
        <f t="shared" si="0"/>
        <v>64.8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51443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106.4</v>
      </c>
      <c r="F20" s="50">
        <f t="shared" si="1"/>
        <v>153376.00000000015</v>
      </c>
      <c r="G20" s="51">
        <f t="shared" si="2"/>
        <v>199280.82372352225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371690.25716539618</v>
      </c>
    </row>
    <row r="22" spans="1:7">
      <c r="A22" s="32"/>
      <c r="B22" s="46" t="s">
        <v>51</v>
      </c>
      <c r="C22" s="47">
        <v>176632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59651661.236029789</v>
      </c>
    </row>
    <row r="24" spans="1:7">
      <c r="A24" s="32"/>
      <c r="B24" s="46" t="s">
        <v>53</v>
      </c>
      <c r="C24" s="47">
        <v>137035</v>
      </c>
      <c r="D24" s="47">
        <v>466</v>
      </c>
      <c r="E24" s="49">
        <f t="shared" si="0"/>
        <v>54.7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85117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9206163.256975811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27604754.133304358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121.8</v>
      </c>
      <c r="F29" s="44">
        <f t="shared" si="1"/>
        <v>1549129.7999999998</v>
      </c>
      <c r="G29" s="45">
        <f t="shared" si="2"/>
        <v>2012778.1569388623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851.2</v>
      </c>
      <c r="E32" s="56">
        <f t="shared" si="0"/>
        <v>100</v>
      </c>
      <c r="F32" s="57">
        <f>SUM(F6:F31)</f>
        <v>87510934</v>
      </c>
      <c r="G32" s="58">
        <f>SUM(G6:G31)</f>
        <v>113702606.74639302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FA_2008_20120424</v>
      </c>
    </row>
    <row r="2" spans="1:8" s="1" customFormat="1" ht="24" customHeight="1">
      <c r="A2" s="13"/>
      <c r="B2" s="68" t="str">
        <f>"Referenzjahr "&amp;Info!C30</f>
        <v>Referenzjahr 2008</v>
      </c>
      <c r="G2" s="18" t="s">
        <v>68</v>
      </c>
      <c r="H2" s="19">
        <f>Total_GLA!G2/6</f>
        <v>56851303.373196505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1247947</v>
      </c>
      <c r="E6" s="35">
        <f t="shared" ref="E6:E32" si="0">C6/D6</f>
        <v>3.1774586581000637E-2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957182</v>
      </c>
      <c r="E7" s="42">
        <f t="shared" si="0"/>
        <v>0.11283747500475354</v>
      </c>
      <c r="F7" s="43">
        <f t="shared" si="1"/>
        <v>163.6</v>
      </c>
      <c r="G7" s="44">
        <f t="shared" si="2"/>
        <v>6869181.5999999996</v>
      </c>
      <c r="H7" s="45">
        <f t="shared" si="3"/>
        <v>17366783.981437221</v>
      </c>
    </row>
    <row r="8" spans="1:8">
      <c r="A8" s="32"/>
      <c r="B8" s="46" t="s">
        <v>37</v>
      </c>
      <c r="C8" s="47">
        <v>39768</v>
      </c>
      <c r="D8" s="74">
        <f>GLA_1!D8</f>
        <v>350512</v>
      </c>
      <c r="E8" s="48">
        <f t="shared" si="0"/>
        <v>0.11345688592687268</v>
      </c>
      <c r="F8" s="49">
        <f t="shared" si="1"/>
        <v>164.5</v>
      </c>
      <c r="G8" s="50">
        <f t="shared" si="2"/>
        <v>2565036</v>
      </c>
      <c r="H8" s="51">
        <f t="shared" si="3"/>
        <v>6484968.4737712871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1199777.41777503</v>
      </c>
    </row>
    <row r="10" spans="1:8">
      <c r="A10" s="32"/>
      <c r="B10" s="46" t="s">
        <v>39</v>
      </c>
      <c r="C10" s="47">
        <v>12834</v>
      </c>
      <c r="D10" s="74">
        <f>GLA_1!D10</f>
        <v>128710</v>
      </c>
      <c r="E10" s="48">
        <f t="shared" si="0"/>
        <v>9.9712532048791852E-2</v>
      </c>
      <c r="F10" s="49">
        <f t="shared" si="1"/>
        <v>144.6</v>
      </c>
      <c r="G10" s="50">
        <f t="shared" si="2"/>
        <v>572396.39999999991</v>
      </c>
      <c r="H10" s="51">
        <f t="shared" si="3"/>
        <v>1447142.4995595303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1024419.5051253365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715908.47586659086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241708</v>
      </c>
      <c r="E15" s="42">
        <f t="shared" si="0"/>
        <v>0.14244460257831765</v>
      </c>
      <c r="F15" s="43">
        <f t="shared" si="1"/>
        <v>206.6</v>
      </c>
      <c r="G15" s="44">
        <f t="shared" si="2"/>
        <v>3670238</v>
      </c>
      <c r="H15" s="45">
        <f t="shared" si="3"/>
        <v>9279159.3261214979</v>
      </c>
    </row>
    <row r="16" spans="1:8">
      <c r="A16" s="32"/>
      <c r="B16" s="46" t="s">
        <v>45</v>
      </c>
      <c r="C16" s="47">
        <v>9197</v>
      </c>
      <c r="D16" s="74">
        <f>GLA_1!D16</f>
        <v>244325</v>
      </c>
      <c r="E16" s="48">
        <f t="shared" si="0"/>
        <v>3.7642484395784305E-2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188106</v>
      </c>
      <c r="E17" s="42">
        <f t="shared" si="0"/>
        <v>4.9174401667145123E-3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259352</v>
      </c>
      <c r="E18" s="48">
        <f t="shared" si="0"/>
        <v>2.3400629260618772E-2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73394</v>
      </c>
      <c r="E19" s="42">
        <f t="shared" si="0"/>
        <v>4.1052402103714199E-2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53510</v>
      </c>
      <c r="E20" s="48">
        <f t="shared" si="0"/>
        <v>0.12732199588861895</v>
      </c>
      <c r="F20" s="49">
        <f t="shared" si="1"/>
        <v>184.6</v>
      </c>
      <c r="G20" s="50">
        <f t="shared" si="2"/>
        <v>576379.79999999993</v>
      </c>
      <c r="H20" s="51">
        <f t="shared" si="3"/>
        <v>1457213.4004819426</v>
      </c>
    </row>
    <row r="21" spans="1:8">
      <c r="A21" s="32"/>
      <c r="B21" s="40" t="s">
        <v>50</v>
      </c>
      <c r="C21" s="41">
        <v>3632</v>
      </c>
      <c r="D21" s="73">
        <f>GLA_1!D21</f>
        <v>14612</v>
      </c>
      <c r="E21" s="42">
        <f t="shared" si="0"/>
        <v>0.2485628250752806</v>
      </c>
      <c r="F21" s="43">
        <f t="shared" si="1"/>
        <v>360.5</v>
      </c>
      <c r="G21" s="44">
        <f t="shared" si="2"/>
        <v>946136</v>
      </c>
      <c r="H21" s="45">
        <f t="shared" si="3"/>
        <v>2392037.4341335059</v>
      </c>
    </row>
    <row r="22" spans="1:8">
      <c r="A22" s="32"/>
      <c r="B22" s="46" t="s">
        <v>51</v>
      </c>
      <c r="C22" s="47">
        <v>37582</v>
      </c>
      <c r="D22" s="74">
        <f>GLA_1!D22</f>
        <v>452845</v>
      </c>
      <c r="E22" s="48">
        <f t="shared" si="0"/>
        <v>8.2990868840331675E-2</v>
      </c>
      <c r="F22" s="49">
        <f t="shared" si="1"/>
        <v>120.3</v>
      </c>
      <c r="G22" s="50">
        <f t="shared" si="2"/>
        <v>762914.59999999986</v>
      </c>
      <c r="H22" s="51">
        <f t="shared" si="3"/>
        <v>1928813.9149625315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7882162.7532440946</v>
      </c>
    </row>
    <row r="24" spans="1:8">
      <c r="A24" s="32"/>
      <c r="B24" s="46" t="s">
        <v>53</v>
      </c>
      <c r="C24" s="47">
        <v>20283</v>
      </c>
      <c r="D24" s="74">
        <f>GLA_1!D24</f>
        <v>547448</v>
      </c>
      <c r="E24" s="48">
        <f t="shared" si="0"/>
        <v>3.7050094255527466E-2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228871</v>
      </c>
      <c r="E25" s="42">
        <f t="shared" si="0"/>
        <v>0.10869441737922236</v>
      </c>
      <c r="F25" s="43">
        <f t="shared" si="1"/>
        <v>157.6</v>
      </c>
      <c r="G25" s="44">
        <f t="shared" si="2"/>
        <v>1432915.2</v>
      </c>
      <c r="H25" s="45">
        <f t="shared" si="3"/>
        <v>3622721.044690086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640649</v>
      </c>
      <c r="E27" s="42">
        <f t="shared" si="0"/>
        <v>6.8585137883614894E-2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272401</v>
      </c>
      <c r="E28" s="48">
        <f t="shared" si="0"/>
        <v>7.6299279371221107E-2</v>
      </c>
      <c r="F28" s="49">
        <f t="shared" si="1"/>
        <v>110.6</v>
      </c>
      <c r="G28" s="50">
        <f t="shared" si="2"/>
        <v>220310.39999999988</v>
      </c>
      <c r="H28" s="51">
        <f t="shared" si="3"/>
        <v>556992.57181729272</v>
      </c>
    </row>
    <row r="29" spans="1:8">
      <c r="A29" s="32"/>
      <c r="B29" s="40" t="s">
        <v>58</v>
      </c>
      <c r="C29" s="41">
        <v>10294</v>
      </c>
      <c r="D29" s="73">
        <f>GLA_1!D29</f>
        <v>167963</v>
      </c>
      <c r="E29" s="42">
        <f t="shared" si="0"/>
        <v>6.1287307323636755E-2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1493202.5742105506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22486715.300000001</v>
      </c>
      <c r="H32" s="58">
        <f>SUM(H6:H31)</f>
        <v>56851303.373196498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FA_2008_20120424</v>
      </c>
    </row>
    <row r="2" spans="1:8" s="1" customFormat="1" ht="23.25" customHeight="1">
      <c r="A2" s="13"/>
      <c r="B2" s="77" t="str">
        <f>"Referenzjahr "&amp;Info!C30</f>
        <v>Referenzjahr 2008</v>
      </c>
      <c r="D2" s="14"/>
      <c r="E2" s="14"/>
      <c r="F2" s="14"/>
      <c r="G2" s="18" t="s">
        <v>73</v>
      </c>
      <c r="H2" s="19">
        <f>Total_GLA!G2/6</f>
        <v>56851303.373196505</v>
      </c>
    </row>
    <row r="3" spans="1:8" s="1" customFormat="1" ht="23.25" customHeight="1">
      <c r="A3" s="13"/>
      <c r="B3" s="97"/>
      <c r="C3" s="97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2005</v>
      </c>
      <c r="D5" s="62">
        <v>2006</v>
      </c>
      <c r="E5" s="69"/>
      <c r="F5" s="69"/>
      <c r="G5" s="70"/>
      <c r="H5" s="71"/>
    </row>
    <row r="6" spans="1:8">
      <c r="A6" s="32"/>
      <c r="B6" s="33" t="s">
        <v>35</v>
      </c>
      <c r="C6" s="34">
        <v>1272590</v>
      </c>
      <c r="D6" s="34">
        <v>172889</v>
      </c>
      <c r="E6" s="35">
        <f t="shared" ref="E6:E32" si="0">D6/C6</f>
        <v>0.13585601018395554</v>
      </c>
      <c r="F6" s="36">
        <f t="shared" ref="F6:F32" si="1">ROUND(E6/E$32*100,1)</f>
        <v>24.5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957064</v>
      </c>
      <c r="D7" s="41">
        <v>595944</v>
      </c>
      <c r="E7" s="42">
        <f t="shared" si="0"/>
        <v>0.6226793610458653</v>
      </c>
      <c r="F7" s="43">
        <f t="shared" si="1"/>
        <v>112.5</v>
      </c>
      <c r="G7" s="44">
        <f t="shared" si="2"/>
        <v>11963300</v>
      </c>
      <c r="H7" s="45">
        <f t="shared" si="3"/>
        <v>2680616.2688324559</v>
      </c>
    </row>
    <row r="8" spans="1:8">
      <c r="A8" s="32"/>
      <c r="B8" s="46" t="s">
        <v>37</v>
      </c>
      <c r="C8" s="47">
        <v>356384</v>
      </c>
      <c r="D8" s="47">
        <v>149347</v>
      </c>
      <c r="E8" s="48">
        <f t="shared" si="0"/>
        <v>0.41906202298644157</v>
      </c>
      <c r="F8" s="49">
        <f t="shared" si="1"/>
        <v>75.7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35087</v>
      </c>
      <c r="D9" s="41">
        <v>107657</v>
      </c>
      <c r="E9" s="42">
        <f t="shared" si="0"/>
        <v>3.0682873998916977</v>
      </c>
      <c r="F9" s="43">
        <f t="shared" si="1"/>
        <v>554.4</v>
      </c>
      <c r="G9" s="44">
        <f t="shared" si="2"/>
        <v>15943532.799999999</v>
      </c>
      <c r="H9" s="45">
        <f t="shared" si="3"/>
        <v>3572466.911834015</v>
      </c>
    </row>
    <row r="10" spans="1:8">
      <c r="A10" s="32"/>
      <c r="B10" s="46" t="s">
        <v>39</v>
      </c>
      <c r="C10" s="47">
        <v>137522</v>
      </c>
      <c r="D10" s="47">
        <v>90799</v>
      </c>
      <c r="E10" s="48">
        <f t="shared" si="0"/>
        <v>0.66025072352060032</v>
      </c>
      <c r="F10" s="49">
        <f t="shared" si="1"/>
        <v>119.3</v>
      </c>
      <c r="G10" s="50">
        <f t="shared" si="2"/>
        <v>2654174.5999999996</v>
      </c>
      <c r="H10" s="51">
        <f t="shared" si="3"/>
        <v>594720.82227160363</v>
      </c>
    </row>
    <row r="11" spans="1:8">
      <c r="A11" s="32"/>
      <c r="B11" s="40" t="s">
        <v>40</v>
      </c>
      <c r="C11" s="41">
        <v>33269</v>
      </c>
      <c r="D11" s="41">
        <v>49059</v>
      </c>
      <c r="E11" s="42">
        <f t="shared" si="0"/>
        <v>1.4746160088971716</v>
      </c>
      <c r="F11" s="43">
        <f t="shared" si="1"/>
        <v>266.39999999999998</v>
      </c>
      <c r="G11" s="44">
        <f t="shared" si="2"/>
        <v>5535961.5999999996</v>
      </c>
      <c r="H11" s="45">
        <f t="shared" si="3"/>
        <v>1240442.7481206481</v>
      </c>
    </row>
    <row r="12" spans="1:8">
      <c r="A12" s="32"/>
      <c r="B12" s="46" t="s">
        <v>41</v>
      </c>
      <c r="C12" s="47">
        <v>39803</v>
      </c>
      <c r="D12" s="47">
        <v>27590</v>
      </c>
      <c r="E12" s="48">
        <f t="shared" si="0"/>
        <v>0.6931638318719695</v>
      </c>
      <c r="F12" s="49">
        <f t="shared" si="1"/>
        <v>125.2</v>
      </c>
      <c r="G12" s="50">
        <f t="shared" si="2"/>
        <v>1003035.6000000001</v>
      </c>
      <c r="H12" s="51">
        <f t="shared" si="3"/>
        <v>224750.1565268884</v>
      </c>
    </row>
    <row r="13" spans="1:8">
      <c r="A13" s="32"/>
      <c r="B13" s="40" t="s">
        <v>42</v>
      </c>
      <c r="C13" s="41">
        <v>38173</v>
      </c>
      <c r="D13" s="41">
        <v>68530</v>
      </c>
      <c r="E13" s="42">
        <f t="shared" si="0"/>
        <v>1.7952479501218139</v>
      </c>
      <c r="F13" s="43">
        <f t="shared" si="1"/>
        <v>324.39999999999998</v>
      </c>
      <c r="G13" s="44">
        <f t="shared" si="2"/>
        <v>8566021.1999999993</v>
      </c>
      <c r="H13" s="45">
        <f t="shared" si="3"/>
        <v>1919388.1109630049</v>
      </c>
    </row>
    <row r="14" spans="1:8">
      <c r="A14" s="32"/>
      <c r="B14" s="46" t="s">
        <v>43</v>
      </c>
      <c r="C14" s="47">
        <v>106496</v>
      </c>
      <c r="D14" s="47">
        <v>23872</v>
      </c>
      <c r="E14" s="48">
        <f t="shared" si="0"/>
        <v>0.22415865384615385</v>
      </c>
      <c r="F14" s="49">
        <f t="shared" si="1"/>
        <v>40.5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253954</v>
      </c>
      <c r="D15" s="41">
        <v>167070</v>
      </c>
      <c r="E15" s="42">
        <f t="shared" si="0"/>
        <v>0.65787504823708232</v>
      </c>
      <c r="F15" s="43">
        <f t="shared" si="1"/>
        <v>118.9</v>
      </c>
      <c r="G15" s="44">
        <f t="shared" si="2"/>
        <v>4799730.6000000015</v>
      </c>
      <c r="H15" s="45">
        <f t="shared" si="3"/>
        <v>1075475.4902387275</v>
      </c>
    </row>
    <row r="16" spans="1:8">
      <c r="A16" s="32"/>
      <c r="B16" s="46" t="s">
        <v>45</v>
      </c>
      <c r="C16" s="47">
        <v>247937</v>
      </c>
      <c r="D16" s="47">
        <v>79051</v>
      </c>
      <c r="E16" s="48">
        <f t="shared" si="0"/>
        <v>0.31883502663983188</v>
      </c>
      <c r="F16" s="49">
        <f t="shared" si="1"/>
        <v>57.6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185601</v>
      </c>
      <c r="D17" s="41">
        <v>3700</v>
      </c>
      <c r="E17" s="42">
        <f t="shared" si="0"/>
        <v>1.9935237417901843E-2</v>
      </c>
      <c r="F17" s="43">
        <f t="shared" si="1"/>
        <v>3.6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266089</v>
      </c>
      <c r="D18" s="47">
        <v>51754</v>
      </c>
      <c r="E18" s="48">
        <f t="shared" si="0"/>
        <v>0.19449883309719682</v>
      </c>
      <c r="F18" s="49">
        <f t="shared" si="1"/>
        <v>35.1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73764</v>
      </c>
      <c r="D19" s="41">
        <v>29842</v>
      </c>
      <c r="E19" s="42">
        <f t="shared" si="0"/>
        <v>0.40456049021202756</v>
      </c>
      <c r="F19" s="43">
        <f t="shared" si="1"/>
        <v>73.099999999999994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52561</v>
      </c>
      <c r="D20" s="47">
        <v>24286</v>
      </c>
      <c r="E20" s="48">
        <f t="shared" si="0"/>
        <v>0.46205361389623484</v>
      </c>
      <c r="F20" s="49">
        <f t="shared" si="1"/>
        <v>83.5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15220</v>
      </c>
      <c r="D21" s="41">
        <v>17252</v>
      </c>
      <c r="E21" s="42">
        <f t="shared" si="0"/>
        <v>1.133508541392904</v>
      </c>
      <c r="F21" s="43">
        <f t="shared" si="1"/>
        <v>204.8</v>
      </c>
      <c r="G21" s="44">
        <f t="shared" si="2"/>
        <v>1595056.0000000002</v>
      </c>
      <c r="H21" s="45">
        <f t="shared" si="3"/>
        <v>357404.14963252802</v>
      </c>
    </row>
    <row r="22" spans="1:8">
      <c r="A22" s="32"/>
      <c r="B22" s="46" t="s">
        <v>51</v>
      </c>
      <c r="C22" s="47">
        <v>459999</v>
      </c>
      <c r="D22" s="47">
        <v>202554</v>
      </c>
      <c r="E22" s="48">
        <f t="shared" si="0"/>
        <v>0.44033573986030405</v>
      </c>
      <c r="F22" s="49">
        <f t="shared" si="1"/>
        <v>79.599999999999994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187803</v>
      </c>
      <c r="D23" s="41">
        <v>710544</v>
      </c>
      <c r="E23" s="42">
        <f t="shared" si="0"/>
        <v>3.7834539384354882</v>
      </c>
      <c r="F23" s="43">
        <f t="shared" si="1"/>
        <v>683.6</v>
      </c>
      <c r="G23" s="44">
        <f t="shared" si="2"/>
        <v>109601830.8</v>
      </c>
      <c r="H23" s="45">
        <f t="shared" si="3"/>
        <v>24558478.909356292</v>
      </c>
    </row>
    <row r="24" spans="1:8">
      <c r="A24" s="32"/>
      <c r="B24" s="46" t="s">
        <v>53</v>
      </c>
      <c r="C24" s="47">
        <v>569344</v>
      </c>
      <c r="D24" s="47">
        <v>140366</v>
      </c>
      <c r="E24" s="48">
        <f t="shared" si="0"/>
        <v>0.24653987747302158</v>
      </c>
      <c r="F24" s="49">
        <f t="shared" si="1"/>
        <v>44.5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234332</v>
      </c>
      <c r="D25" s="41">
        <v>99102</v>
      </c>
      <c r="E25" s="42">
        <f t="shared" si="0"/>
        <v>0.42291279039994539</v>
      </c>
      <c r="F25" s="43">
        <f t="shared" si="1"/>
        <v>76.400000000000006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322276</v>
      </c>
      <c r="D26" s="47">
        <v>281220</v>
      </c>
      <c r="E26" s="48">
        <f t="shared" si="0"/>
        <v>0.87260608919063165</v>
      </c>
      <c r="F26" s="49">
        <f t="shared" si="1"/>
        <v>157.69999999999999</v>
      </c>
      <c r="G26" s="50">
        <f t="shared" si="2"/>
        <v>18595325.199999996</v>
      </c>
      <c r="H26" s="51">
        <f t="shared" si="3"/>
        <v>4166653.954623735</v>
      </c>
    </row>
    <row r="27" spans="1:8">
      <c r="A27" s="32"/>
      <c r="B27" s="40" t="s">
        <v>56</v>
      </c>
      <c r="C27" s="41">
        <v>654093</v>
      </c>
      <c r="D27" s="41">
        <v>321203</v>
      </c>
      <c r="E27" s="42">
        <f t="shared" si="0"/>
        <v>0.49106625510439644</v>
      </c>
      <c r="F27" s="43">
        <f t="shared" si="1"/>
        <v>88.7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291575</v>
      </c>
      <c r="D28" s="47">
        <v>522425</v>
      </c>
      <c r="E28" s="48">
        <f t="shared" si="0"/>
        <v>1.7917345451427591</v>
      </c>
      <c r="F28" s="49">
        <f t="shared" si="1"/>
        <v>323.7</v>
      </c>
      <c r="G28" s="50">
        <f t="shared" si="2"/>
        <v>65225327.5</v>
      </c>
      <c r="H28" s="51">
        <f t="shared" si="3"/>
        <v>14615037.158344684</v>
      </c>
    </row>
    <row r="29" spans="1:8">
      <c r="A29" s="32"/>
      <c r="B29" s="40" t="s">
        <v>58</v>
      </c>
      <c r="C29" s="41">
        <v>168444</v>
      </c>
      <c r="D29" s="41">
        <v>80293</v>
      </c>
      <c r="E29" s="42">
        <f t="shared" si="0"/>
        <v>0.47667474056659781</v>
      </c>
      <c r="F29" s="43">
        <f t="shared" si="1"/>
        <v>86.1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430638</v>
      </c>
      <c r="D30" s="47">
        <v>28248</v>
      </c>
      <c r="E30" s="48">
        <f t="shared" si="0"/>
        <v>6.5595697546431103E-2</v>
      </c>
      <c r="F30" s="49">
        <f t="shared" si="1"/>
        <v>11.9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69110</v>
      </c>
      <c r="D31" s="41">
        <v>83855</v>
      </c>
      <c r="E31" s="42">
        <f t="shared" si="0"/>
        <v>1.213355520185212</v>
      </c>
      <c r="F31" s="43">
        <f t="shared" si="1"/>
        <v>219.2</v>
      </c>
      <c r="G31" s="44">
        <f t="shared" si="2"/>
        <v>8237911.9999999991</v>
      </c>
      <c r="H31" s="45">
        <f t="shared" si="3"/>
        <v>1845868.6924519248</v>
      </c>
    </row>
    <row r="32" spans="1:8" ht="13.5" customHeight="1">
      <c r="B32" s="53" t="s">
        <v>61</v>
      </c>
      <c r="C32" s="54">
        <v>7459128</v>
      </c>
      <c r="D32" s="54">
        <v>4128452</v>
      </c>
      <c r="E32" s="55">
        <f t="shared" si="0"/>
        <v>0.55347649215833272</v>
      </c>
      <c r="F32" s="56">
        <f t="shared" si="1"/>
        <v>100</v>
      </c>
      <c r="G32" s="57">
        <f>SUM(G6:G31)</f>
        <v>253721207.89999998</v>
      </c>
      <c r="H32" s="58">
        <f>SUM(H6:H31)</f>
        <v>56851303.373196512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2008</v>
      </c>
      <c r="C1" s="78"/>
      <c r="D1" s="78"/>
      <c r="E1" s="79"/>
      <c r="G1" s="16" t="str">
        <f>Info!C$28</f>
        <v>FA_2008_20120424</v>
      </c>
    </row>
    <row r="2" spans="1:10" ht="18" customHeight="1">
      <c r="F2" s="80" t="s">
        <v>76</v>
      </c>
      <c r="G2" s="81">
        <v>341107820.23917902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2079668.0234699198</v>
      </c>
      <c r="D7" s="44">
        <f>GLA_2!$G7</f>
        <v>1311963.2293073835</v>
      </c>
      <c r="E7" s="44">
        <f>GLA_3!$H7</f>
        <v>17366783.981437221</v>
      </c>
      <c r="F7" s="44">
        <f>GLA_4!$H7</f>
        <v>2680616.2688324559</v>
      </c>
      <c r="G7" s="91">
        <f t="shared" si="0"/>
        <v>23439031.503046982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6484968.4737712871</v>
      </c>
      <c r="F8" s="50">
        <f>GLA_4!$H8</f>
        <v>0</v>
      </c>
      <c r="G8" s="92">
        <f t="shared" si="0"/>
        <v>6484968.4737712871</v>
      </c>
      <c r="J8" s="90"/>
    </row>
    <row r="9" spans="1:10" s="85" customFormat="1">
      <c r="A9" s="32"/>
      <c r="B9" s="40" t="s">
        <v>38</v>
      </c>
      <c r="C9" s="44">
        <f>GLA_1!$H9</f>
        <v>633692.13182825409</v>
      </c>
      <c r="D9" s="44">
        <f>GLA_2!$G9</f>
        <v>5143338.4562725322</v>
      </c>
      <c r="E9" s="44">
        <f>GLA_3!$H9</f>
        <v>1199777.41777503</v>
      </c>
      <c r="F9" s="44">
        <f>GLA_4!$H9</f>
        <v>3572466.911834015</v>
      </c>
      <c r="G9" s="91">
        <f t="shared" si="0"/>
        <v>10549274.917709831</v>
      </c>
      <c r="J9" s="90"/>
    </row>
    <row r="10" spans="1:10" s="85" customFormat="1">
      <c r="A10" s="32"/>
      <c r="B10" s="46" t="s">
        <v>39</v>
      </c>
      <c r="C10" s="50">
        <f>GLA_1!$H10</f>
        <v>1880050.3088231974</v>
      </c>
      <c r="D10" s="50">
        <f>GLA_2!$G10</f>
        <v>1964040.7842967049</v>
      </c>
      <c r="E10" s="50">
        <f>GLA_3!$H10</f>
        <v>1447142.4995595303</v>
      </c>
      <c r="F10" s="50">
        <f>GLA_4!$H10</f>
        <v>594720.82227160363</v>
      </c>
      <c r="G10" s="92">
        <f t="shared" si="0"/>
        <v>5885954.4149510358</v>
      </c>
      <c r="J10" s="90"/>
    </row>
    <row r="11" spans="1:10" s="85" customFormat="1">
      <c r="A11" s="32"/>
      <c r="B11" s="40" t="s">
        <v>40</v>
      </c>
      <c r="C11" s="44">
        <f>GLA_1!$H11</f>
        <v>366653.32285745611</v>
      </c>
      <c r="D11" s="44">
        <f>GLA_2!$G11</f>
        <v>2664206.7135747885</v>
      </c>
      <c r="E11" s="44">
        <f>GLA_3!$H11</f>
        <v>1024419.5051253365</v>
      </c>
      <c r="F11" s="44">
        <f>GLA_4!$H11</f>
        <v>1240442.7481206481</v>
      </c>
      <c r="G11" s="91">
        <f t="shared" si="0"/>
        <v>5295722.289678229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496632.63966703817</v>
      </c>
      <c r="E12" s="50">
        <f>GLA_3!$H12</f>
        <v>715908.47586659086</v>
      </c>
      <c r="F12" s="50">
        <f>GLA_4!$H12</f>
        <v>224750.1565268884</v>
      </c>
      <c r="G12" s="92">
        <f t="shared" si="0"/>
        <v>1437291.2720605175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3076097.0591368265</v>
      </c>
      <c r="E13" s="44">
        <f>GLA_3!$H13</f>
        <v>0</v>
      </c>
      <c r="F13" s="44">
        <f>GLA_4!$H13</f>
        <v>1919388.1109630049</v>
      </c>
      <c r="G13" s="91">
        <f t="shared" si="0"/>
        <v>4995485.1700998312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1323882.7104908372</v>
      </c>
      <c r="D15" s="44">
        <f>GLA_2!$G15</f>
        <v>0</v>
      </c>
      <c r="E15" s="44">
        <f>GLA_3!$H15</f>
        <v>9279159.3261214979</v>
      </c>
      <c r="F15" s="44">
        <f>GLA_4!$H15</f>
        <v>1075475.4902387275</v>
      </c>
      <c r="G15" s="91">
        <f t="shared" si="0"/>
        <v>11678517.526851064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15445298.991505925</v>
      </c>
      <c r="D20" s="50">
        <f>GLA_2!$G20</f>
        <v>199280.82372352225</v>
      </c>
      <c r="E20" s="50">
        <f>GLA_3!$H20</f>
        <v>1457213.4004819426</v>
      </c>
      <c r="F20" s="50">
        <f>GLA_4!$H20</f>
        <v>0</v>
      </c>
      <c r="G20" s="92">
        <f t="shared" si="0"/>
        <v>17101793.215711389</v>
      </c>
      <c r="J20" s="90"/>
    </row>
    <row r="21" spans="1:10" s="85" customFormat="1">
      <c r="A21" s="32"/>
      <c r="B21" s="40" t="s">
        <v>50</v>
      </c>
      <c r="C21" s="44">
        <f>GLA_1!$H21</f>
        <v>4821716.8603058849</v>
      </c>
      <c r="D21" s="44">
        <f>GLA_2!$G21</f>
        <v>371690.25716539618</v>
      </c>
      <c r="E21" s="44">
        <f>GLA_3!$H21</f>
        <v>2392037.4341335059</v>
      </c>
      <c r="F21" s="44">
        <f>GLA_4!$H21</f>
        <v>357404.14963252802</v>
      </c>
      <c r="G21" s="91">
        <f t="shared" si="0"/>
        <v>7942848.7012373153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1928813.9149625315</v>
      </c>
      <c r="F22" s="50">
        <f>GLA_4!$H22</f>
        <v>0</v>
      </c>
      <c r="G22" s="92">
        <f t="shared" si="0"/>
        <v>1928813.9149625315</v>
      </c>
      <c r="J22" s="90"/>
    </row>
    <row r="23" spans="1:10" s="85" customFormat="1">
      <c r="A23" s="32"/>
      <c r="B23" s="40" t="s">
        <v>52</v>
      </c>
      <c r="C23" s="44">
        <f>GLA_1!$H23</f>
        <v>41082004.330942504</v>
      </c>
      <c r="D23" s="44">
        <f>GLA_2!$G23</f>
        <v>59651661.236029789</v>
      </c>
      <c r="E23" s="44">
        <f>GLA_3!$H23</f>
        <v>7882162.7532440946</v>
      </c>
      <c r="F23" s="44">
        <f>GLA_4!$H23</f>
        <v>24558478.909356292</v>
      </c>
      <c r="G23" s="91">
        <f t="shared" si="0"/>
        <v>133174307.22957268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3622721.044690086</v>
      </c>
      <c r="F25" s="44">
        <f>GLA_4!$H25</f>
        <v>0</v>
      </c>
      <c r="G25" s="91">
        <f t="shared" si="0"/>
        <v>3622721.044690086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9206163.256975811</v>
      </c>
      <c r="E26" s="50">
        <f>GLA_3!$H26</f>
        <v>0</v>
      </c>
      <c r="F26" s="50">
        <f>GLA_4!$H26</f>
        <v>4166653.954623735</v>
      </c>
      <c r="G26" s="92">
        <f t="shared" si="0"/>
        <v>13372817.211599546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25130049.190165982</v>
      </c>
      <c r="D28" s="50">
        <f>GLA_2!$G28</f>
        <v>27604754.133304358</v>
      </c>
      <c r="E28" s="50">
        <f>GLA_3!$H28</f>
        <v>556992.57181729272</v>
      </c>
      <c r="F28" s="50">
        <f>GLA_4!$H28</f>
        <v>14615037.158344684</v>
      </c>
      <c r="G28" s="92">
        <f t="shared" si="0"/>
        <v>67906833.053632319</v>
      </c>
      <c r="J28" s="90"/>
    </row>
    <row r="29" spans="1:10" s="85" customFormat="1">
      <c r="A29" s="32"/>
      <c r="B29" s="40" t="s">
        <v>58</v>
      </c>
      <c r="C29" s="44">
        <f>GLA_1!$H29</f>
        <v>20170282.147663597</v>
      </c>
      <c r="D29" s="44">
        <f>GLA_2!$G29</f>
        <v>2012778.1569388623</v>
      </c>
      <c r="E29" s="44">
        <f>GLA_3!$H29</f>
        <v>0</v>
      </c>
      <c r="F29" s="44">
        <f>GLA_4!$H29</f>
        <v>0</v>
      </c>
      <c r="G29" s="91">
        <f t="shared" si="0"/>
        <v>22183060.304602459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769308.72833944543</v>
      </c>
      <c r="D31" s="44">
        <f>GLA_2!$G31</f>
        <v>0</v>
      </c>
      <c r="E31" s="44">
        <f>GLA_3!$H31</f>
        <v>1493202.5742105506</v>
      </c>
      <c r="F31" s="44">
        <f>GLA_4!$H31</f>
        <v>1845868.6924519248</v>
      </c>
      <c r="G31" s="91">
        <f t="shared" si="0"/>
        <v>4108379.9950019205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113702606.746393</v>
      </c>
      <c r="D32" s="57">
        <f>SUM(D6:D31)</f>
        <v>113702606.74639302</v>
      </c>
      <c r="E32" s="57">
        <f>SUM(E6:E31)</f>
        <v>56851303.373196498</v>
      </c>
      <c r="F32" s="57">
        <f>SUM(F6:F31)</f>
        <v>56851303.373196512</v>
      </c>
      <c r="G32" s="93">
        <f>SUM(G6:G31)</f>
        <v>341107820.23917902</v>
      </c>
      <c r="J32" s="9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2012-03-05T11:50:08Z</cp:lastPrinted>
  <dcterms:created xsi:type="dcterms:W3CDTF">2010-11-03T16:49:36Z</dcterms:created>
  <dcterms:modified xsi:type="dcterms:W3CDTF">2012-05-15T06:59:57Z</dcterms:modified>
</cp:coreProperties>
</file>