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7" i="5" l="1"/>
  <c r="C36"/>
  <c r="F9"/>
  <c r="D37"/>
  <c r="D36"/>
  <c r="G10" s="1"/>
  <c r="J10" s="1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B36"/>
  <c r="B37"/>
  <c r="E10" s="1"/>
  <c r="H10" s="1"/>
  <c r="E11" l="1"/>
  <c r="H11" s="1"/>
  <c r="K11" s="1"/>
  <c r="D9" i="6" s="1"/>
  <c r="F12" i="5"/>
  <c r="I12" s="1"/>
  <c r="E34"/>
  <c r="H34" s="1"/>
  <c r="E26"/>
  <c r="H26" s="1"/>
  <c r="E32"/>
  <c r="H32" s="1"/>
  <c r="E28"/>
  <c r="H28" s="1"/>
  <c r="E24"/>
  <c r="H24" s="1"/>
  <c r="E20"/>
  <c r="H20" s="1"/>
  <c r="E16"/>
  <c r="H16" s="1"/>
  <c r="E12"/>
  <c r="H12" s="1"/>
  <c r="G9"/>
  <c r="E33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13" i="5"/>
  <c r="H13" s="1"/>
  <c r="K13" s="1"/>
  <c r="D11" i="6" s="1"/>
  <c r="E9" i="5"/>
  <c r="G32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4"/>
  <c r="I14" s="1"/>
  <c r="F10"/>
  <c r="I10" s="1"/>
  <c r="K10" s="1"/>
  <c r="D8" i="6" s="1"/>
  <c r="I9" i="5"/>
  <c r="E30"/>
  <c r="H30" s="1"/>
  <c r="E22"/>
  <c r="H22" s="1"/>
  <c r="E18"/>
  <c r="H18" s="1"/>
  <c r="E14"/>
  <c r="H14" s="1"/>
  <c r="E31"/>
  <c r="H31" s="1"/>
  <c r="K31" s="1"/>
  <c r="D29" i="6" s="1"/>
  <c r="E27" i="5"/>
  <c r="H27" s="1"/>
  <c r="K27" s="1"/>
  <c r="D25" i="6" s="1"/>
  <c r="E23" i="5"/>
  <c r="H23" s="1"/>
  <c r="K23" s="1"/>
  <c r="D21" i="6" s="1"/>
  <c r="E19" i="5"/>
  <c r="H19" s="1"/>
  <c r="K19" s="1"/>
  <c r="D17" i="6" s="1"/>
  <c r="E15" i="5"/>
  <c r="H15" s="1"/>
  <c r="K15" s="1"/>
  <c r="D13" i="6" s="1"/>
  <c r="G34" i="5"/>
  <c r="J34" s="1"/>
  <c r="G30"/>
  <c r="J30" s="1"/>
  <c r="G26"/>
  <c r="J26" s="1"/>
  <c r="G22"/>
  <c r="J22" s="1"/>
  <c r="G18"/>
  <c r="J18" s="1"/>
  <c r="G14"/>
  <c r="J14" s="1"/>
  <c r="F32"/>
  <c r="I32" s="1"/>
  <c r="F28"/>
  <c r="I28" s="1"/>
  <c r="F24"/>
  <c r="I24" s="1"/>
  <c r="F20"/>
  <c r="I20" s="1"/>
  <c r="F16"/>
  <c r="I16" s="1"/>
  <c r="K14" l="1"/>
  <c r="D12" i="6" s="1"/>
  <c r="K22" i="5"/>
  <c r="D20" i="6" s="1"/>
  <c r="I37" i="5"/>
  <c r="I36"/>
  <c r="G37"/>
  <c r="G36"/>
  <c r="J9"/>
  <c r="K18"/>
  <c r="D16" i="6" s="1"/>
  <c r="K30" i="5"/>
  <c r="D28" i="6" s="1"/>
  <c r="F37" i="5"/>
  <c r="K16"/>
  <c r="D14" i="6" s="1"/>
  <c r="K24" i="5"/>
  <c r="D22" i="6" s="1"/>
  <c r="K32" i="5"/>
  <c r="D30" i="6" s="1"/>
  <c r="K34" i="5"/>
  <c r="D32" i="6" s="1"/>
  <c r="E37" i="5"/>
  <c r="E36"/>
  <c r="H9"/>
  <c r="F36"/>
  <c r="K12"/>
  <c r="D10" i="6" s="1"/>
  <c r="K20" i="5"/>
  <c r="D18" i="6" s="1"/>
  <c r="K28" i="5"/>
  <c r="D26" i="6" s="1"/>
  <c r="K26" i="5"/>
  <c r="D24" i="6" s="1"/>
  <c r="K9" i="5" l="1"/>
  <c r="H37"/>
  <c r="H36"/>
  <c r="J37"/>
  <c r="J36"/>
  <c r="D7" i="6" l="1"/>
  <c r="K37" i="5"/>
  <c r="K36"/>
  <c r="D36" i="6" l="1"/>
  <c r="D35"/>
  <c r="E9" l="1"/>
  <c r="E20"/>
  <c r="E21"/>
  <c r="E19"/>
  <c r="E12"/>
  <c r="E15"/>
  <c r="E31"/>
  <c r="E8"/>
  <c r="E25"/>
  <c r="E13"/>
  <c r="E29"/>
  <c r="E11"/>
  <c r="E27"/>
  <c r="E17"/>
  <c r="E23"/>
  <c r="E26"/>
  <c r="E32"/>
  <c r="E28"/>
  <c r="E18"/>
  <c r="E14"/>
  <c r="E10"/>
  <c r="E22"/>
  <c r="E24"/>
  <c r="E30"/>
  <c r="E16"/>
  <c r="E7"/>
  <c r="E36" l="1"/>
  <c r="F7" s="1"/>
  <c r="E35"/>
  <c r="F16"/>
  <c r="F32"/>
  <c r="F25"/>
  <c r="F9"/>
  <c r="F28"/>
  <c r="F13"/>
  <c r="F20"/>
  <c r="F15" l="1"/>
  <c r="F17"/>
  <c r="F22"/>
  <c r="F12"/>
  <c r="F27"/>
  <c r="F10"/>
  <c r="F19"/>
  <c r="F8"/>
  <c r="F11"/>
  <c r="F26"/>
  <c r="F14"/>
  <c r="F30"/>
  <c r="F21"/>
  <c r="F31"/>
  <c r="F29"/>
  <c r="F23"/>
  <c r="F18"/>
  <c r="F24"/>
  <c r="G14" l="1"/>
  <c r="G23"/>
  <c r="G8"/>
  <c r="F34"/>
  <c r="G29" s="1"/>
  <c r="G30" l="1"/>
  <c r="G19"/>
  <c r="G20"/>
  <c r="G13"/>
  <c r="G28"/>
  <c r="G9"/>
  <c r="G25"/>
  <c r="G32"/>
  <c r="G16"/>
  <c r="G7"/>
  <c r="G15"/>
  <c r="G17"/>
  <c r="G22"/>
  <c r="G12"/>
  <c r="G27"/>
  <c r="G10"/>
  <c r="G26"/>
  <c r="G31"/>
  <c r="G24"/>
  <c r="G11"/>
  <c r="G21"/>
  <c r="G18"/>
  <c r="G34" l="1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<sst xmlns="http://schemas.openxmlformats.org/spreadsheetml/2006/main" count="239" uniqueCount="100">
  <si>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</si>
  <si>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</si>
  <si>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</si>
  <si>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</si>
  <si>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</si>
  <si>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</si>
  <si>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</si>
  <si>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</si>
  <si>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</si>
  <si>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</si>
  <si>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</si>
  <si>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</si>
  <si>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</si>
  <si>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</si>
  <si>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</si>
  <si>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</si>
  <si>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</si>
  <si>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</si>
  <si>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Test</t>
  </si>
  <si>
    <t>WS</t>
  </si>
  <si>
    <t>FA_2008_20120424</t>
  </si>
  <si>
    <t>SWS</t>
  </si>
  <si>
    <t>LA_2008_20120424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</si>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</sst>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2008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2008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2008)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FA_2008_20120424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2005</v>
      </c>
    </row>
    <row r="6" spans="1:3">
      <c r="A6" s="22" t="s">
        <v>27</v>
      </c>
      <c r="B6" s="23">
        <v>5.7699962572361999E-2</v>
      </c>
    </row>
    <row r="7" spans="1:3">
      <c r="A7" s="24" t="s">
        <v>28</v>
      </c>
      <c r="B7" s="25">
        <v>6.4702549933964695E-2</v>
      </c>
    </row>
    <row r="8" spans="1:3">
      <c r="A8" s="22" t="s">
        <v>29</v>
      </c>
      <c r="B8" s="23">
        <v>4.7976148823047501E-2</v>
      </c>
    </row>
    <row r="9" spans="1:3">
      <c r="A9" s="24" t="s">
        <v>30</v>
      </c>
      <c r="B9" s="25">
        <v>2.33177190017347E-2</v>
      </c>
    </row>
    <row r="10" spans="1:3">
      <c r="A10" s="22" t="s">
        <v>31</v>
      </c>
      <c r="B10" s="23">
        <v>2.9708556788719399E-2</v>
      </c>
    </row>
    <row r="11" spans="1:3">
      <c r="A11" s="24" t="s">
        <v>32</v>
      </c>
      <c r="B11" s="25">
        <v>2.7241464855591199E-2</v>
      </c>
    </row>
    <row r="12" spans="1:3">
      <c r="A12" s="22" t="s">
        <v>33</v>
      </c>
      <c r="B12" s="23">
        <v>2.0409829860770001E-2</v>
      </c>
    </row>
    <row r="13" spans="1:3">
      <c r="A13" s="24" t="s">
        <v>34</v>
      </c>
      <c r="B13" s="25">
        <v>4.0104145143339202E-2</v>
      </c>
    </row>
    <row r="14" spans="1:3">
      <c r="A14" s="22" t="s">
        <v>35</v>
      </c>
      <c r="B14" s="23">
        <v>4.4802433762369198E-2</v>
      </c>
    </row>
    <row r="15" spans="1:3">
      <c r="A15" s="24" t="s">
        <v>36</v>
      </c>
      <c r="B15" s="25">
        <v>4.7921543855474702E-2</v>
      </c>
    </row>
    <row r="16" spans="1:3">
      <c r="A16" s="22" t="s">
        <v>37</v>
      </c>
      <c r="B16" s="23">
        <v>4.6040184471826701E-2</v>
      </c>
    </row>
    <row r="17" spans="1:2">
      <c r="A17" s="24" t="s">
        <v>38</v>
      </c>
      <c r="B17" s="25">
        <v>9.4855783836280502E-2</v>
      </c>
    </row>
    <row r="18" spans="1:2">
      <c r="A18" s="22" t="s">
        <v>39</v>
      </c>
      <c r="B18" s="23">
        <v>4.1500893498040099E-2</v>
      </c>
    </row>
    <row r="19" spans="1:2">
      <c r="A19" s="24" t="s">
        <v>40</v>
      </c>
      <c r="B19" s="25">
        <v>6.0945510069065602E-2</v>
      </c>
    </row>
    <row r="20" spans="1:2">
      <c r="A20" s="22" t="s">
        <v>41</v>
      </c>
      <c r="B20" s="23">
        <v>3.2602459939716499E-2</v>
      </c>
    </row>
    <row r="21" spans="1:2">
      <c r="A21" s="24" t="s">
        <v>42</v>
      </c>
      <c r="B21" s="25">
        <v>2.09962028675174E-2</v>
      </c>
    </row>
    <row r="22" spans="1:2">
      <c r="A22" s="22" t="s">
        <v>43</v>
      </c>
      <c r="B22" s="23">
        <v>4.5181168321047301E-2</v>
      </c>
    </row>
    <row r="23" spans="1:2">
      <c r="A23" s="24" t="s">
        <v>44</v>
      </c>
      <c r="B23" s="25">
        <v>2.9502329156524999E-2</v>
      </c>
    </row>
    <row r="24" spans="1:2">
      <c r="A24" s="22" t="s">
        <v>45</v>
      </c>
      <c r="B24" s="23">
        <v>3.3072980370340899E-2</v>
      </c>
    </row>
    <row r="25" spans="1:2">
      <c r="A25" s="24" t="s">
        <v>46</v>
      </c>
      <c r="B25" s="25">
        <v>3.3269718802336798E-2</v>
      </c>
    </row>
    <row r="26" spans="1:2">
      <c r="A26" s="22" t="s">
        <v>47</v>
      </c>
      <c r="B26" s="23">
        <v>8.9224636809605795E-2</v>
      </c>
    </row>
    <row r="27" spans="1:2">
      <c r="A27" s="24" t="s">
        <v>48</v>
      </c>
      <c r="B27" s="25">
        <v>6.8319917461843904E-2</v>
      </c>
    </row>
    <row r="28" spans="1:2">
      <c r="A28" s="22" t="s">
        <v>49</v>
      </c>
      <c r="B28" s="23">
        <v>2.53276374097825E-2</v>
      </c>
    </row>
    <row r="29" spans="1:2">
      <c r="A29" s="24" t="s">
        <v>50</v>
      </c>
      <c r="B29" s="25">
        <v>8.0115230104964796E-2</v>
      </c>
    </row>
    <row r="30" spans="1:2">
      <c r="A30" s="22" t="s">
        <v>51</v>
      </c>
      <c r="B30" s="23">
        <v>0.12734781937396611</v>
      </c>
    </row>
    <row r="31" spans="1:2">
      <c r="A31" s="26" t="s">
        <v>52</v>
      </c>
      <c r="B31" s="27">
        <v>5.6360420477085602E-2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6" sqref="A6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2008)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FA_2008_20120424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2005</v>
      </c>
      <c r="C7" s="41">
        <v>2005</v>
      </c>
      <c r="D7" s="42"/>
    </row>
    <row r="8" spans="1:4">
      <c r="A8" s="43" t="s">
        <v>27</v>
      </c>
      <c r="B8" s="44">
        <v>1272590</v>
      </c>
      <c r="C8" s="44">
        <v>55221</v>
      </c>
      <c r="D8" s="45">
        <f t="shared" ref="D8:D34" si="0">C8/B8</f>
        <v>4.339260877423208E-2</v>
      </c>
    </row>
    <row r="9" spans="1:4">
      <c r="A9" s="24" t="s">
        <v>28</v>
      </c>
      <c r="B9" s="46">
        <v>957064</v>
      </c>
      <c r="C9" s="46">
        <v>51578</v>
      </c>
      <c r="D9" s="47">
        <f t="shared" si="0"/>
        <v>5.3891902735867192E-2</v>
      </c>
    </row>
    <row r="10" spans="1:4">
      <c r="A10" s="22" t="s">
        <v>29</v>
      </c>
      <c r="B10" s="44">
        <v>356384</v>
      </c>
      <c r="C10" s="44">
        <v>14424</v>
      </c>
      <c r="D10" s="48">
        <f t="shared" si="0"/>
        <v>4.0473197449941635E-2</v>
      </c>
    </row>
    <row r="11" spans="1:4">
      <c r="A11" s="24" t="s">
        <v>30</v>
      </c>
      <c r="B11" s="46">
        <v>35087</v>
      </c>
      <c r="C11" s="46">
        <v>1765</v>
      </c>
      <c r="D11" s="47">
        <f t="shared" si="0"/>
        <v>5.0303531222390056E-2</v>
      </c>
    </row>
    <row r="12" spans="1:4">
      <c r="A12" s="22" t="s">
        <v>31</v>
      </c>
      <c r="B12" s="44">
        <v>137522</v>
      </c>
      <c r="C12" s="44">
        <v>4853</v>
      </c>
      <c r="D12" s="48">
        <f t="shared" si="0"/>
        <v>3.5288899230668545E-2</v>
      </c>
    </row>
    <row r="13" spans="1:4">
      <c r="A13" s="24" t="s">
        <v>32</v>
      </c>
      <c r="B13" s="46">
        <v>33269</v>
      </c>
      <c r="C13" s="46">
        <v>1394</v>
      </c>
      <c r="D13" s="47">
        <f t="shared" si="0"/>
        <v>4.190086867654573E-2</v>
      </c>
    </row>
    <row r="14" spans="1:4">
      <c r="A14" s="22" t="s">
        <v>33</v>
      </c>
      <c r="B14" s="44">
        <v>39803</v>
      </c>
      <c r="C14" s="44">
        <v>1438</v>
      </c>
      <c r="D14" s="48">
        <f t="shared" si="0"/>
        <v>3.6127930055523456E-2</v>
      </c>
    </row>
    <row r="15" spans="1:4">
      <c r="A15" s="24" t="s">
        <v>34</v>
      </c>
      <c r="B15" s="46">
        <v>38173</v>
      </c>
      <c r="C15" s="46">
        <v>1957</v>
      </c>
      <c r="D15" s="47">
        <f t="shared" si="0"/>
        <v>5.1266602048568359E-2</v>
      </c>
    </row>
    <row r="16" spans="1:4">
      <c r="A16" s="22" t="s">
        <v>35</v>
      </c>
      <c r="B16" s="44">
        <v>106496</v>
      </c>
      <c r="C16" s="44">
        <v>3411</v>
      </c>
      <c r="D16" s="48">
        <f t="shared" si="0"/>
        <v>3.2029371995192304E-2</v>
      </c>
    </row>
    <row r="17" spans="1:4">
      <c r="A17" s="24" t="s">
        <v>36</v>
      </c>
      <c r="B17" s="46">
        <v>253954</v>
      </c>
      <c r="C17" s="46">
        <v>9220</v>
      </c>
      <c r="D17" s="47">
        <f t="shared" si="0"/>
        <v>3.6305787662332549E-2</v>
      </c>
    </row>
    <row r="18" spans="1:4">
      <c r="A18" s="22" t="s">
        <v>37</v>
      </c>
      <c r="B18" s="44">
        <v>247937</v>
      </c>
      <c r="C18" s="44">
        <v>11354</v>
      </c>
      <c r="D18" s="48">
        <f t="shared" si="0"/>
        <v>4.5793891190100709E-2</v>
      </c>
    </row>
    <row r="19" spans="1:4">
      <c r="A19" s="24" t="s">
        <v>38</v>
      </c>
      <c r="B19" s="46">
        <v>185601</v>
      </c>
      <c r="C19" s="46">
        <v>12373</v>
      </c>
      <c r="D19" s="47">
        <f t="shared" si="0"/>
        <v>6.6664511505864735E-2</v>
      </c>
    </row>
    <row r="20" spans="1:4">
      <c r="A20" s="22" t="s">
        <v>39</v>
      </c>
      <c r="B20" s="44">
        <v>266089</v>
      </c>
      <c r="C20" s="44">
        <v>11325</v>
      </c>
      <c r="D20" s="48">
        <f t="shared" si="0"/>
        <v>4.2560947652852996E-2</v>
      </c>
    </row>
    <row r="21" spans="1:4">
      <c r="A21" s="24" t="s">
        <v>40</v>
      </c>
      <c r="B21" s="46">
        <v>73764</v>
      </c>
      <c r="C21" s="46">
        <v>4205</v>
      </c>
      <c r="D21" s="47">
        <f t="shared" si="0"/>
        <v>5.7006127650344345E-2</v>
      </c>
    </row>
    <row r="22" spans="1:4">
      <c r="A22" s="22" t="s">
        <v>41</v>
      </c>
      <c r="B22" s="44">
        <v>52561</v>
      </c>
      <c r="C22" s="44">
        <v>2808</v>
      </c>
      <c r="D22" s="48">
        <f t="shared" si="0"/>
        <v>5.3423641102718744E-2</v>
      </c>
    </row>
    <row r="23" spans="1:4">
      <c r="A23" s="24" t="s">
        <v>42</v>
      </c>
      <c r="B23" s="46">
        <v>15220</v>
      </c>
      <c r="C23" s="46">
        <v>656</v>
      </c>
      <c r="D23" s="47">
        <f t="shared" si="0"/>
        <v>4.3101182654402104E-2</v>
      </c>
    </row>
    <row r="24" spans="1:4">
      <c r="A24" s="22" t="s">
        <v>43</v>
      </c>
      <c r="B24" s="44">
        <v>459999</v>
      </c>
      <c r="C24" s="44">
        <v>19859</v>
      </c>
      <c r="D24" s="48">
        <f t="shared" si="0"/>
        <v>4.3171832982245611E-2</v>
      </c>
    </row>
    <row r="25" spans="1:4">
      <c r="A25" s="24" t="s">
        <v>44</v>
      </c>
      <c r="B25" s="46">
        <v>187803</v>
      </c>
      <c r="C25" s="46">
        <v>8792</v>
      </c>
      <c r="D25" s="47">
        <f t="shared" si="0"/>
        <v>4.6815013604681502E-2</v>
      </c>
    </row>
    <row r="26" spans="1:4">
      <c r="A26" s="22" t="s">
        <v>45</v>
      </c>
      <c r="B26" s="44">
        <v>569344</v>
      </c>
      <c r="C26" s="44">
        <v>20644</v>
      </c>
      <c r="D26" s="48">
        <f t="shared" si="0"/>
        <v>3.6259273830935253E-2</v>
      </c>
    </row>
    <row r="27" spans="1:4">
      <c r="A27" s="24" t="s">
        <v>46</v>
      </c>
      <c r="B27" s="46">
        <v>234332</v>
      </c>
      <c r="C27" s="46">
        <v>10078</v>
      </c>
      <c r="D27" s="47">
        <f t="shared" si="0"/>
        <v>4.3007357083112846E-2</v>
      </c>
    </row>
    <row r="28" spans="1:4">
      <c r="A28" s="22" t="s">
        <v>47</v>
      </c>
      <c r="B28" s="44">
        <v>322276</v>
      </c>
      <c r="C28" s="44">
        <v>17202</v>
      </c>
      <c r="D28" s="48">
        <f t="shared" si="0"/>
        <v>5.3376608869416274E-2</v>
      </c>
    </row>
    <row r="29" spans="1:4">
      <c r="A29" s="24" t="s">
        <v>48</v>
      </c>
      <c r="B29" s="46">
        <v>654093</v>
      </c>
      <c r="C29" s="46">
        <v>29489</v>
      </c>
      <c r="D29" s="47">
        <f t="shared" si="0"/>
        <v>4.5083803067759477E-2</v>
      </c>
    </row>
    <row r="30" spans="1:4">
      <c r="A30" s="22" t="s">
        <v>49</v>
      </c>
      <c r="B30" s="44">
        <v>291575</v>
      </c>
      <c r="C30" s="44">
        <v>11922</v>
      </c>
      <c r="D30" s="48">
        <f t="shared" si="0"/>
        <v>4.0888279173454514E-2</v>
      </c>
    </row>
    <row r="31" spans="1:4">
      <c r="A31" s="24" t="s">
        <v>50</v>
      </c>
      <c r="B31" s="46">
        <v>168444</v>
      </c>
      <c r="C31" s="46">
        <v>9100</v>
      </c>
      <c r="D31" s="47">
        <f t="shared" si="0"/>
        <v>5.4023889245090356E-2</v>
      </c>
    </row>
    <row r="32" spans="1:4">
      <c r="A32" s="22" t="s">
        <v>51</v>
      </c>
      <c r="B32" s="44">
        <v>430638</v>
      </c>
      <c r="C32" s="44">
        <v>18003</v>
      </c>
      <c r="D32" s="48">
        <f t="shared" si="0"/>
        <v>4.1805414292282614E-2</v>
      </c>
    </row>
    <row r="33" spans="1:4">
      <c r="A33" s="24" t="s">
        <v>52</v>
      </c>
      <c r="B33" s="46">
        <v>69110</v>
      </c>
      <c r="C33" s="46">
        <v>3357</v>
      </c>
      <c r="D33" s="47">
        <f t="shared" si="0"/>
        <v>4.8574735928230355E-2</v>
      </c>
    </row>
    <row r="34" spans="1:4" ht="13.5" customHeight="1">
      <c r="A34" s="49" t="s">
        <v>63</v>
      </c>
      <c r="B34" s="50">
        <v>7459128</v>
      </c>
      <c r="C34" s="50">
        <v>336428</v>
      </c>
      <c r="D34" s="51">
        <f t="shared" si="0"/>
        <v>4.5102859208207717E-2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6" sqref="A6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2008)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FA_2008_20120424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2005</v>
      </c>
      <c r="C7" s="41">
        <v>2004</v>
      </c>
      <c r="D7" s="42"/>
    </row>
    <row r="8" spans="1:4">
      <c r="A8" s="43" t="s">
        <v>27</v>
      </c>
      <c r="B8" s="55">
        <f>SLA_B!B8</f>
        <v>1272590</v>
      </c>
      <c r="C8" s="56">
        <v>112064</v>
      </c>
      <c r="D8" s="45">
        <f t="shared" ref="D8:D34" si="0">C8/B8</f>
        <v>8.8059783590944449E-2</v>
      </c>
    </row>
    <row r="9" spans="1:4">
      <c r="A9" s="24" t="s">
        <v>28</v>
      </c>
      <c r="B9" s="57">
        <f>SLA_B!B9</f>
        <v>957064</v>
      </c>
      <c r="C9" s="46">
        <v>47725</v>
      </c>
      <c r="D9" s="47">
        <f t="shared" si="0"/>
        <v>4.9866048665501997E-2</v>
      </c>
    </row>
    <row r="10" spans="1:4">
      <c r="A10" s="22" t="s">
        <v>29</v>
      </c>
      <c r="B10" s="58">
        <f>SLA_B!B10</f>
        <v>356384</v>
      </c>
      <c r="C10" s="44">
        <v>23519</v>
      </c>
      <c r="D10" s="48">
        <f t="shared" si="0"/>
        <v>6.5993422824818168E-2</v>
      </c>
    </row>
    <row r="11" spans="1:4">
      <c r="A11" s="24" t="s">
        <v>30</v>
      </c>
      <c r="B11" s="57">
        <f>SLA_B!B11</f>
        <v>35087</v>
      </c>
      <c r="C11" s="46">
        <v>1089</v>
      </c>
      <c r="D11" s="47">
        <f t="shared" si="0"/>
        <v>3.1037136261293355E-2</v>
      </c>
    </row>
    <row r="12" spans="1:4">
      <c r="A12" s="22" t="s">
        <v>31</v>
      </c>
      <c r="B12" s="58">
        <f>SLA_B!B12</f>
        <v>137522</v>
      </c>
      <c r="C12" s="44">
        <v>8788</v>
      </c>
      <c r="D12" s="48">
        <f t="shared" si="0"/>
        <v>6.3902502872267716E-2</v>
      </c>
    </row>
    <row r="13" spans="1:4">
      <c r="A13" s="24" t="s">
        <v>32</v>
      </c>
      <c r="B13" s="57">
        <f>SLA_B!B13</f>
        <v>33269</v>
      </c>
      <c r="C13" s="46">
        <v>1773</v>
      </c>
      <c r="D13" s="47">
        <f t="shared" si="0"/>
        <v>5.3292855210556371E-2</v>
      </c>
    </row>
    <row r="14" spans="1:4">
      <c r="A14" s="22" t="s">
        <v>33</v>
      </c>
      <c r="B14" s="58">
        <f>SLA_B!B14</f>
        <v>39803</v>
      </c>
      <c r="C14" s="44">
        <v>1584</v>
      </c>
      <c r="D14" s="48">
        <f t="shared" si="0"/>
        <v>3.9795995276737932E-2</v>
      </c>
    </row>
    <row r="15" spans="1:4">
      <c r="A15" s="24" t="s">
        <v>34</v>
      </c>
      <c r="B15" s="57">
        <f>SLA_B!B15</f>
        <v>38173</v>
      </c>
      <c r="C15" s="46">
        <v>2724</v>
      </c>
      <c r="D15" s="47">
        <f t="shared" si="0"/>
        <v>7.1359337751814106E-2</v>
      </c>
    </row>
    <row r="16" spans="1:4">
      <c r="A16" s="22" t="s">
        <v>35</v>
      </c>
      <c r="B16" s="58">
        <f>SLA_B!B16</f>
        <v>106496</v>
      </c>
      <c r="C16" s="44">
        <v>8810</v>
      </c>
      <c r="D16" s="48">
        <f t="shared" si="0"/>
        <v>8.2726111778846159E-2</v>
      </c>
    </row>
    <row r="17" spans="1:4">
      <c r="A17" s="24" t="s">
        <v>36</v>
      </c>
      <c r="B17" s="57">
        <f>SLA_B!B17</f>
        <v>253954</v>
      </c>
      <c r="C17" s="46">
        <v>20761</v>
      </c>
      <c r="D17" s="47">
        <f t="shared" si="0"/>
        <v>8.1751025776321692E-2</v>
      </c>
    </row>
    <row r="18" spans="1:4">
      <c r="A18" s="22" t="s">
        <v>37</v>
      </c>
      <c r="B18" s="58">
        <f>SLA_B!B18</f>
        <v>247937</v>
      </c>
      <c r="C18" s="44">
        <v>15253</v>
      </c>
      <c r="D18" s="48">
        <f t="shared" si="0"/>
        <v>6.1519660236269695E-2</v>
      </c>
    </row>
    <row r="19" spans="1:4">
      <c r="A19" s="24" t="s">
        <v>38</v>
      </c>
      <c r="B19" s="57">
        <f>SLA_B!B19</f>
        <v>185601</v>
      </c>
      <c r="C19" s="46">
        <v>20519</v>
      </c>
      <c r="D19" s="47">
        <f t="shared" si="0"/>
        <v>0.11055436123727781</v>
      </c>
    </row>
    <row r="20" spans="1:4">
      <c r="A20" s="22" t="s">
        <v>39</v>
      </c>
      <c r="B20" s="58">
        <f>SLA_B!B20</f>
        <v>266089</v>
      </c>
      <c r="C20" s="44">
        <v>15501</v>
      </c>
      <c r="D20" s="48">
        <f t="shared" si="0"/>
        <v>5.8254944774116933E-2</v>
      </c>
    </row>
    <row r="21" spans="1:4">
      <c r="A21" s="24" t="s">
        <v>40</v>
      </c>
      <c r="B21" s="57">
        <f>SLA_B!B21</f>
        <v>73764</v>
      </c>
      <c r="C21" s="46">
        <v>5390</v>
      </c>
      <c r="D21" s="47">
        <f t="shared" si="0"/>
        <v>7.3070874681416403E-2</v>
      </c>
    </row>
    <row r="22" spans="1:4">
      <c r="A22" s="22" t="s">
        <v>41</v>
      </c>
      <c r="B22" s="58">
        <f>SLA_B!B22</f>
        <v>52561</v>
      </c>
      <c r="C22" s="44">
        <v>1992</v>
      </c>
      <c r="D22" s="48">
        <f t="shared" si="0"/>
        <v>3.7898822320732099E-2</v>
      </c>
    </row>
    <row r="23" spans="1:4">
      <c r="A23" s="24" t="s">
        <v>42</v>
      </c>
      <c r="B23" s="57">
        <f>SLA_B!B23</f>
        <v>15220</v>
      </c>
      <c r="C23" s="46">
        <v>540</v>
      </c>
      <c r="D23" s="47">
        <f t="shared" si="0"/>
        <v>3.5479632063074903E-2</v>
      </c>
    </row>
    <row r="24" spans="1:4">
      <c r="A24" s="22" t="s">
        <v>43</v>
      </c>
      <c r="B24" s="58">
        <f>SLA_B!B24</f>
        <v>459999</v>
      </c>
      <c r="C24" s="44">
        <v>32804</v>
      </c>
      <c r="D24" s="48">
        <f t="shared" si="0"/>
        <v>7.1313198506953279E-2</v>
      </c>
    </row>
    <row r="25" spans="1:4">
      <c r="A25" s="24" t="s">
        <v>44</v>
      </c>
      <c r="B25" s="57">
        <f>SLA_B!B25</f>
        <v>187803</v>
      </c>
      <c r="C25" s="46">
        <v>10244</v>
      </c>
      <c r="D25" s="47">
        <f t="shared" si="0"/>
        <v>5.454651949116894E-2</v>
      </c>
    </row>
    <row r="26" spans="1:4">
      <c r="A26" s="22" t="s">
        <v>45</v>
      </c>
      <c r="B26" s="58">
        <f>SLA_B!B26</f>
        <v>569344</v>
      </c>
      <c r="C26" s="44">
        <v>40195</v>
      </c>
      <c r="D26" s="48">
        <f t="shared" si="0"/>
        <v>7.0598794401978415E-2</v>
      </c>
    </row>
    <row r="27" spans="1:4">
      <c r="A27" s="24" t="s">
        <v>46</v>
      </c>
      <c r="B27" s="57">
        <f>SLA_B!B27</f>
        <v>234332</v>
      </c>
      <c r="C27" s="46">
        <v>13247</v>
      </c>
      <c r="D27" s="47">
        <f t="shared" si="0"/>
        <v>5.6530904870013485E-2</v>
      </c>
    </row>
    <row r="28" spans="1:4">
      <c r="A28" s="22" t="s">
        <v>47</v>
      </c>
      <c r="B28" s="58">
        <f>SLA_B!B28</f>
        <v>322276</v>
      </c>
      <c r="C28" s="44">
        <v>19250</v>
      </c>
      <c r="D28" s="48">
        <f t="shared" si="0"/>
        <v>5.9731410343928808E-2</v>
      </c>
    </row>
    <row r="29" spans="1:4">
      <c r="A29" s="24" t="s">
        <v>48</v>
      </c>
      <c r="B29" s="57">
        <f>SLA_B!B29</f>
        <v>654093</v>
      </c>
      <c r="C29" s="46">
        <v>76446</v>
      </c>
      <c r="D29" s="47">
        <f t="shared" si="0"/>
        <v>0.11687328866078676</v>
      </c>
    </row>
    <row r="30" spans="1:4">
      <c r="A30" s="22" t="s">
        <v>49</v>
      </c>
      <c r="B30" s="58">
        <f>SLA_B!B30</f>
        <v>291575</v>
      </c>
      <c r="C30" s="44">
        <v>22076</v>
      </c>
      <c r="D30" s="48">
        <f t="shared" si="0"/>
        <v>7.5712938352053505E-2</v>
      </c>
    </row>
    <row r="31" spans="1:4">
      <c r="A31" s="24" t="s">
        <v>50</v>
      </c>
      <c r="B31" s="57">
        <f>SLA_B!B31</f>
        <v>168444</v>
      </c>
      <c r="C31" s="46">
        <v>13986</v>
      </c>
      <c r="D31" s="47">
        <f t="shared" si="0"/>
        <v>8.3030562085915791E-2</v>
      </c>
    </row>
    <row r="32" spans="1:4">
      <c r="A32" s="22" t="s">
        <v>51</v>
      </c>
      <c r="B32" s="58">
        <f>SLA_B!B32</f>
        <v>430638</v>
      </c>
      <c r="C32" s="44">
        <v>60001</v>
      </c>
      <c r="D32" s="48">
        <f t="shared" si="0"/>
        <v>0.13933048175033322</v>
      </c>
    </row>
    <row r="33" spans="1:4">
      <c r="A33" s="24" t="s">
        <v>52</v>
      </c>
      <c r="B33" s="57">
        <f>SLA_B!B33</f>
        <v>69110</v>
      </c>
      <c r="C33" s="46">
        <v>2757</v>
      </c>
      <c r="D33" s="47">
        <f t="shared" si="0"/>
        <v>3.9892924323542182E-2</v>
      </c>
    </row>
    <row r="34" spans="1:4" ht="13.5" customHeight="1">
      <c r="A34" s="49" t="s">
        <v>63</v>
      </c>
      <c r="B34" s="59">
        <f>SLA_B!B34</f>
        <v>7459128</v>
      </c>
      <c r="C34" s="50">
        <v>579038</v>
      </c>
      <c r="D34" s="51">
        <f t="shared" si="0"/>
        <v>7.7628108808429075E-2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2008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FA_2008_20120424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0.51400351352039897</v>
      </c>
      <c r="I8" s="93">
        <v>0.272918296775778</v>
      </c>
      <c r="J8" s="94">
        <v>0.44524229857540498</v>
      </c>
      <c r="K8" s="95"/>
    </row>
    <row r="9" spans="1:11">
      <c r="A9" s="96" t="s">
        <v>27</v>
      </c>
      <c r="B9" s="97">
        <f>SLA_A!B6</f>
        <v>5.7699962572361999E-2</v>
      </c>
      <c r="C9" s="98">
        <f>SLA_B!D8</f>
        <v>4.339260877423208E-2</v>
      </c>
      <c r="D9" s="99">
        <f>SLA_C!D8</f>
        <v>8.8059783590944449E-2</v>
      </c>
      <c r="E9" s="100">
        <f t="shared" ref="E9:E34" si="0">(B9-B$36)/B$37</f>
        <v>0.31489358707996568</v>
      </c>
      <c r="F9" s="100">
        <f t="shared" ref="F9:F34" si="1">(C9-C$36)/C$37</f>
        <v>-0.26426506073109307</v>
      </c>
      <c r="G9" s="101">
        <f t="shared" ref="G9:G34" si="2">(D9-D$36)/D$37</f>
        <v>0.77619378725496468</v>
      </c>
      <c r="H9" s="102">
        <f t="shared" ref="H9:H34" si="3">H$8*E9</f>
        <v>0.16185641014414406</v>
      </c>
      <c r="I9" s="100">
        <f t="shared" ref="I9:I34" si="4">I$8*F9</f>
        <v>-7.212277027207746E-2</v>
      </c>
      <c r="J9" s="101">
        <f t="shared" ref="J9:J34" si="5">J$8*G9</f>
        <v>0.34559430597734936</v>
      </c>
      <c r="K9" s="103">
        <f t="shared" ref="K9:K34" si="6">SUM(H9:J9)</f>
        <v>0.43532794584941598</v>
      </c>
    </row>
    <row r="10" spans="1:11">
      <c r="A10" s="104" t="s">
        <v>28</v>
      </c>
      <c r="B10" s="105">
        <f>SLA_A!B7</f>
        <v>6.4702549933964695E-2</v>
      </c>
      <c r="C10" s="106">
        <f>SLA_B!D9</f>
        <v>5.3891902735867192E-2</v>
      </c>
      <c r="D10" s="107">
        <f>SLA_C!D9</f>
        <v>4.9866048665501997E-2</v>
      </c>
      <c r="E10" s="108">
        <f t="shared" si="0"/>
        <v>0.58577161308726111</v>
      </c>
      <c r="F10" s="108">
        <f t="shared" si="1"/>
        <v>1.0635525657934071</v>
      </c>
      <c r="G10" s="109">
        <f t="shared" si="2"/>
        <v>-0.71345310131863271</v>
      </c>
      <c r="H10" s="110">
        <f t="shared" si="3"/>
        <v>0.30108866724736394</v>
      </c>
      <c r="I10" s="108">
        <f t="shared" si="4"/>
        <v>0.29026295478784525</v>
      </c>
      <c r="J10" s="109">
        <f t="shared" si="5"/>
        <v>-0.31765949875685934</v>
      </c>
      <c r="K10" s="111">
        <f t="shared" si="6"/>
        <v>0.27369212327834985</v>
      </c>
    </row>
    <row r="11" spans="1:11">
      <c r="A11" s="112" t="s">
        <v>29</v>
      </c>
      <c r="B11" s="113">
        <f>SLA_A!B8</f>
        <v>4.7976148823047501E-2</v>
      </c>
      <c r="C11" s="114">
        <f>SLA_B!D10</f>
        <v>4.0473197449941635E-2</v>
      </c>
      <c r="D11" s="115">
        <f>SLA_C!D10</f>
        <v>6.5993422824818168E-2</v>
      </c>
      <c r="E11" s="116">
        <f t="shared" si="0"/>
        <v>-6.1248449807678046E-2</v>
      </c>
      <c r="F11" s="116">
        <f t="shared" si="1"/>
        <v>-0.63347520282567515</v>
      </c>
      <c r="G11" s="117">
        <f t="shared" si="2"/>
        <v>-8.4446988557345462E-2</v>
      </c>
      <c r="H11" s="118">
        <f t="shared" si="3"/>
        <v>-3.1481918398824318E-2</v>
      </c>
      <c r="I11" s="116">
        <f t="shared" si="4"/>
        <v>-0.17288697340487377</v>
      </c>
      <c r="J11" s="117">
        <f t="shared" si="5"/>
        <v>-3.7599371293043415E-2</v>
      </c>
      <c r="K11" s="119">
        <f t="shared" si="6"/>
        <v>-0.24196826309674152</v>
      </c>
    </row>
    <row r="12" spans="1:11">
      <c r="A12" s="104" t="s">
        <v>30</v>
      </c>
      <c r="B12" s="105">
        <f>SLA_A!B9</f>
        <v>2.33177190017347E-2</v>
      </c>
      <c r="C12" s="106">
        <f>SLA_B!D11</f>
        <v>5.0303531222390056E-2</v>
      </c>
      <c r="D12" s="107">
        <f>SLA_C!D11</f>
        <v>3.1037136261293355E-2</v>
      </c>
      <c r="E12" s="108">
        <f t="shared" si="0"/>
        <v>-1.0150997121370786</v>
      </c>
      <c r="F12" s="108">
        <f t="shared" si="1"/>
        <v>0.6097408177345589</v>
      </c>
      <c r="G12" s="109">
        <f t="shared" si="2"/>
        <v>-1.4478256583075533</v>
      </c>
      <c r="H12" s="110">
        <f t="shared" si="3"/>
        <v>-0.52176481861200397</v>
      </c>
      <c r="I12" s="108">
        <f t="shared" si="4"/>
        <v>0.16640942545078591</v>
      </c>
      <c r="J12" s="109">
        <f t="shared" si="5"/>
        <v>-0.64463322404130385</v>
      </c>
      <c r="K12" s="111">
        <f t="shared" si="6"/>
        <v>-0.99998861720252186</v>
      </c>
    </row>
    <row r="13" spans="1:11">
      <c r="A13" s="112" t="s">
        <v>31</v>
      </c>
      <c r="B13" s="113">
        <f>SLA_A!B10</f>
        <v>2.9708556788719399E-2</v>
      </c>
      <c r="C13" s="114">
        <f>SLA_B!D12</f>
        <v>3.5288899230668545E-2</v>
      </c>
      <c r="D13" s="115">
        <f>SLA_C!D12</f>
        <v>6.3902502872267716E-2</v>
      </c>
      <c r="E13" s="116">
        <f t="shared" si="0"/>
        <v>-0.76788572752282036</v>
      </c>
      <c r="F13" s="116">
        <f t="shared" si="1"/>
        <v>-1.2891195329934091</v>
      </c>
      <c r="G13" s="117">
        <f t="shared" si="2"/>
        <v>-0.16599786090993071</v>
      </c>
      <c r="H13" s="118">
        <f t="shared" si="3"/>
        <v>-0.39469596192889739</v>
      </c>
      <c r="I13" s="116">
        <f t="shared" si="4"/>
        <v>-0.35182430728494757</v>
      </c>
      <c r="J13" s="117">
        <f t="shared" si="5"/>
        <v>-7.3909269150137916E-2</v>
      </c>
      <c r="K13" s="119">
        <f t="shared" si="6"/>
        <v>-0.82042953836398291</v>
      </c>
    </row>
    <row r="14" spans="1:11">
      <c r="A14" s="104" t="s">
        <v>32</v>
      </c>
      <c r="B14" s="105">
        <f>SLA_A!B11</f>
        <v>2.7241464855591199E-2</v>
      </c>
      <c r="C14" s="106">
        <f>SLA_B!D13</f>
        <v>4.190086867654573E-2</v>
      </c>
      <c r="D14" s="107">
        <f>SLA_C!D13</f>
        <v>5.3292855210556371E-2</v>
      </c>
      <c r="E14" s="108">
        <f t="shared" si="0"/>
        <v>-0.86331916638124528</v>
      </c>
      <c r="F14" s="108">
        <f t="shared" si="1"/>
        <v>-0.45292144116382471</v>
      </c>
      <c r="G14" s="109">
        <f t="shared" si="2"/>
        <v>-0.57979946106719427</v>
      </c>
      <c r="H14" s="110">
        <f t="shared" si="3"/>
        <v>-0.44374908480946196</v>
      </c>
      <c r="I14" s="108">
        <f t="shared" si="4"/>
        <v>-0.12361054829566179</v>
      </c>
      <c r="J14" s="109">
        <f t="shared" si="5"/>
        <v>-0.25815124475833862</v>
      </c>
      <c r="K14" s="111">
        <f t="shared" si="6"/>
        <v>-0.82551087786346233</v>
      </c>
    </row>
    <row r="15" spans="1:11">
      <c r="A15" s="112" t="s">
        <v>33</v>
      </c>
      <c r="B15" s="113">
        <f>SLA_A!B12</f>
        <v>2.0409829860770001E-2</v>
      </c>
      <c r="C15" s="114">
        <f>SLA_B!D14</f>
        <v>3.6127930055523456E-2</v>
      </c>
      <c r="D15" s="115">
        <f>SLA_C!D14</f>
        <v>3.9795995276737932E-2</v>
      </c>
      <c r="E15" s="116">
        <f t="shared" si="0"/>
        <v>-1.1275843167093362</v>
      </c>
      <c r="F15" s="116">
        <f t="shared" si="1"/>
        <v>-1.1830095485972545</v>
      </c>
      <c r="G15" s="117">
        <f t="shared" si="2"/>
        <v>-1.1062092359994995</v>
      </c>
      <c r="H15" s="118">
        <f t="shared" si="3"/>
        <v>-0.5795823005790971</v>
      </c>
      <c r="I15" s="116">
        <f t="shared" si="4"/>
        <v>-0.32286495107264468</v>
      </c>
      <c r="J15" s="117">
        <f t="shared" si="5"/>
        <v>-0.49253114294175981</v>
      </c>
      <c r="K15" s="119">
        <f t="shared" si="6"/>
        <v>-1.3949783945935015</v>
      </c>
    </row>
    <row r="16" spans="1:11">
      <c r="A16" s="104" t="s">
        <v>34</v>
      </c>
      <c r="B16" s="105">
        <f>SLA_A!B13</f>
        <v>4.0104145143339202E-2</v>
      </c>
      <c r="C16" s="106">
        <f>SLA_B!D15</f>
        <v>5.1266602048568359E-2</v>
      </c>
      <c r="D16" s="107">
        <f>SLA_C!D15</f>
        <v>7.1359337751814106E-2</v>
      </c>
      <c r="E16" s="108">
        <f t="shared" si="0"/>
        <v>-0.36575772721760874</v>
      </c>
      <c r="F16" s="108">
        <f t="shared" si="1"/>
        <v>0.73153780934787993</v>
      </c>
      <c r="G16" s="109">
        <f t="shared" si="2"/>
        <v>0.12483651018803216</v>
      </c>
      <c r="H16" s="110">
        <f t="shared" si="3"/>
        <v>-0.18800075688708656</v>
      </c>
      <c r="I16" s="108">
        <f t="shared" si="4"/>
        <v>0.19965005295430721</v>
      </c>
      <c r="J16" s="109">
        <f t="shared" si="5"/>
        <v>5.5582494742251402E-2</v>
      </c>
      <c r="K16" s="111">
        <f t="shared" si="6"/>
        <v>6.7231790809472058E-2</v>
      </c>
    </row>
    <row r="17" spans="1:11">
      <c r="A17" s="112" t="s">
        <v>35</v>
      </c>
      <c r="B17" s="113">
        <f>SLA_A!B14</f>
        <v>4.4802433762369198E-2</v>
      </c>
      <c r="C17" s="114">
        <f>SLA_B!D16</f>
        <v>3.2029371995192304E-2</v>
      </c>
      <c r="D17" s="115">
        <f>SLA_C!D16</f>
        <v>8.2726111778846159E-2</v>
      </c>
      <c r="E17" s="116">
        <f t="shared" si="0"/>
        <v>-0.18401588223702567</v>
      </c>
      <c r="F17" s="116">
        <f t="shared" si="1"/>
        <v>-1.7013432247213427</v>
      </c>
      <c r="G17" s="117">
        <f t="shared" si="2"/>
        <v>0.56816784700390455</v>
      </c>
      <c r="H17" s="118">
        <f t="shared" si="3"/>
        <v>-9.4584810013387172E-2</v>
      </c>
      <c r="I17" s="116">
        <f t="shared" si="4"/>
        <v>-0.46432769512195859</v>
      </c>
      <c r="J17" s="117">
        <f t="shared" si="5"/>
        <v>0.25297235817665747</v>
      </c>
      <c r="K17" s="119">
        <f t="shared" si="6"/>
        <v>-0.30594014695868826</v>
      </c>
    </row>
    <row r="18" spans="1:11">
      <c r="A18" s="104" t="s">
        <v>36</v>
      </c>
      <c r="B18" s="105">
        <f>SLA_A!B15</f>
        <v>4.7921543855474702E-2</v>
      </c>
      <c r="C18" s="106">
        <f>SLA_B!D17</f>
        <v>3.6305787662332549E-2</v>
      </c>
      <c r="D18" s="107">
        <f>SLA_C!D17</f>
        <v>8.1751025776321692E-2</v>
      </c>
      <c r="E18" s="108">
        <f t="shared" si="0"/>
        <v>-6.3360709899914436E-2</v>
      </c>
      <c r="F18" s="108">
        <f t="shared" si="1"/>
        <v>-1.1605163727517618</v>
      </c>
      <c r="G18" s="109">
        <f t="shared" si="2"/>
        <v>0.53013716389350141</v>
      </c>
      <c r="H18" s="110">
        <f t="shared" si="3"/>
        <v>-3.256762750770275E-2</v>
      </c>
      <c r="I18" s="108">
        <f t="shared" si="4"/>
        <v>-0.31672615183181474</v>
      </c>
      <c r="J18" s="109">
        <f t="shared" si="5"/>
        <v>0.23603948941218875</v>
      </c>
      <c r="K18" s="111">
        <f t="shared" si="6"/>
        <v>-0.11325428992732875</v>
      </c>
    </row>
    <row r="19" spans="1:11">
      <c r="A19" s="112" t="s">
        <v>37</v>
      </c>
      <c r="B19" s="113">
        <f>SLA_A!B16</f>
        <v>4.6040184471826701E-2</v>
      </c>
      <c r="C19" s="114">
        <f>SLA_B!D18</f>
        <v>4.5793891190100709E-2</v>
      </c>
      <c r="D19" s="115">
        <f>SLA_C!D18</f>
        <v>6.1519660236269695E-2</v>
      </c>
      <c r="E19" s="116">
        <f t="shared" si="0"/>
        <v>-0.1361365125764033</v>
      </c>
      <c r="F19" s="116">
        <f t="shared" si="1"/>
        <v>3.9418704072949388E-2</v>
      </c>
      <c r="G19" s="117">
        <f t="shared" si="2"/>
        <v>-0.25893441517999838</v>
      </c>
      <c r="H19" s="118">
        <f t="shared" si="3"/>
        <v>-6.997464578268528E-2</v>
      </c>
      <c r="I19" s="116">
        <f t="shared" si="4"/>
        <v>1.075808557669777E-2</v>
      </c>
      <c r="J19" s="117">
        <f t="shared" si="5"/>
        <v>-0.11528855419502071</v>
      </c>
      <c r="K19" s="119">
        <f t="shared" si="6"/>
        <v>-0.17450511440100822</v>
      </c>
    </row>
    <row r="20" spans="1:11">
      <c r="A20" s="104" t="s">
        <v>38</v>
      </c>
      <c r="B20" s="105">
        <f>SLA_A!B17</f>
        <v>9.4855783836280502E-2</v>
      </c>
      <c r="C20" s="106">
        <f>SLA_B!D19</f>
        <v>6.6664511505864735E-2</v>
      </c>
      <c r="D20" s="107">
        <f>SLA_C!D19</f>
        <v>0.11055436123727781</v>
      </c>
      <c r="E20" s="108">
        <f t="shared" si="0"/>
        <v>1.7521759798478025</v>
      </c>
      <c r="F20" s="108">
        <f t="shared" si="1"/>
        <v>2.6788702360553915</v>
      </c>
      <c r="G20" s="109">
        <f t="shared" si="2"/>
        <v>1.6535360441997273</v>
      </c>
      <c r="H20" s="110">
        <f t="shared" si="3"/>
        <v>0.90062460994781823</v>
      </c>
      <c r="I20" s="108">
        <f t="shared" si="4"/>
        <v>0.73111270210756385</v>
      </c>
      <c r="J20" s="109">
        <f t="shared" si="5"/>
        <v>0.73622418909676901</v>
      </c>
      <c r="K20" s="111">
        <f t="shared" si="6"/>
        <v>2.3679615011521511</v>
      </c>
    </row>
    <row r="21" spans="1:11">
      <c r="A21" s="112" t="s">
        <v>39</v>
      </c>
      <c r="B21" s="113">
        <f>SLA_A!B18</f>
        <v>4.1500893498040099E-2</v>
      </c>
      <c r="C21" s="114">
        <f>SLA_B!D20</f>
        <v>4.2560947652852996E-2</v>
      </c>
      <c r="D21" s="115">
        <f>SLA_C!D20</f>
        <v>5.8254944774116933E-2</v>
      </c>
      <c r="E21" s="116">
        <f t="shared" si="0"/>
        <v>-0.3117279211455109</v>
      </c>
      <c r="F21" s="116">
        <f t="shared" si="1"/>
        <v>-0.36944301843924193</v>
      </c>
      <c r="G21" s="117">
        <f t="shared" si="2"/>
        <v>-0.38626611604055877</v>
      </c>
      <c r="H21" s="118">
        <f t="shared" si="3"/>
        <v>-0.16022924673120248</v>
      </c>
      <c r="I21" s="116">
        <f t="shared" si="4"/>
        <v>-0.10082775934814026</v>
      </c>
      <c r="J21" s="117">
        <f t="shared" si="5"/>
        <v>-0.1719820133676925</v>
      </c>
      <c r="K21" s="119">
        <f t="shared" si="6"/>
        <v>-0.43303901944703527</v>
      </c>
    </row>
    <row r="22" spans="1:11">
      <c r="A22" s="104" t="s">
        <v>40</v>
      </c>
      <c r="B22" s="105">
        <f>SLA_A!B19</f>
        <v>6.0945510069065602E-2</v>
      </c>
      <c r="C22" s="106">
        <f>SLA_B!D21</f>
        <v>5.7006127650344345E-2</v>
      </c>
      <c r="D22" s="107">
        <f>SLA_C!D21</f>
        <v>7.3070874681416403E-2</v>
      </c>
      <c r="E22" s="108">
        <f t="shared" si="0"/>
        <v>0.44043968223339752</v>
      </c>
      <c r="F22" s="108">
        <f t="shared" si="1"/>
        <v>1.4574002616017576</v>
      </c>
      <c r="G22" s="109">
        <f t="shared" si="2"/>
        <v>0.1915905384818842</v>
      </c>
      <c r="H22" s="110">
        <f t="shared" si="3"/>
        <v>0.22638754416177437</v>
      </c>
      <c r="I22" s="108">
        <f t="shared" si="4"/>
        <v>0.39775119711692497</v>
      </c>
      <c r="J22" s="109">
        <f t="shared" si="5"/>
        <v>8.5304211738973706E-2</v>
      </c>
      <c r="K22" s="111">
        <f t="shared" si="6"/>
        <v>0.70944295301767313</v>
      </c>
    </row>
    <row r="23" spans="1:11">
      <c r="A23" s="112" t="s">
        <v>41</v>
      </c>
      <c r="B23" s="113">
        <f>SLA_A!B20</f>
        <v>3.2602459939716499E-2</v>
      </c>
      <c r="C23" s="114">
        <f>SLA_B!D22</f>
        <v>5.3423641102718744E-2</v>
      </c>
      <c r="D23" s="115">
        <f>SLA_C!D22</f>
        <v>3.7898822320732099E-2</v>
      </c>
      <c r="E23" s="116">
        <f t="shared" si="0"/>
        <v>-0.65594213688706215</v>
      </c>
      <c r="F23" s="116">
        <f t="shared" si="1"/>
        <v>1.0043327694345643</v>
      </c>
      <c r="G23" s="117">
        <f t="shared" si="2"/>
        <v>-1.1802035127183617</v>
      </c>
      <c r="H23" s="118">
        <f t="shared" si="3"/>
        <v>-0.33715656302602842</v>
      </c>
      <c r="I23" s="116">
        <f t="shared" si="4"/>
        <v>0.27410078883018146</v>
      </c>
      <c r="J23" s="117">
        <f t="shared" si="5"/>
        <v>-0.52547652478949058</v>
      </c>
      <c r="K23" s="119">
        <f t="shared" si="6"/>
        <v>-0.58853229898533754</v>
      </c>
    </row>
    <row r="24" spans="1:11">
      <c r="A24" s="104" t="s">
        <v>42</v>
      </c>
      <c r="B24" s="105">
        <f>SLA_A!B21</f>
        <v>2.09962028675174E-2</v>
      </c>
      <c r="C24" s="106">
        <f>SLA_B!D23</f>
        <v>4.3101182654402104E-2</v>
      </c>
      <c r="D24" s="107">
        <f>SLA_C!D23</f>
        <v>3.5479632063074903E-2</v>
      </c>
      <c r="E24" s="108">
        <f t="shared" si="0"/>
        <v>-1.1049019059988834</v>
      </c>
      <c r="F24" s="108">
        <f t="shared" si="1"/>
        <v>-0.30112094267457001</v>
      </c>
      <c r="G24" s="109">
        <f t="shared" si="2"/>
        <v>-1.2745577110501409</v>
      </c>
      <c r="H24" s="110">
        <f t="shared" si="3"/>
        <v>-0.5679234617788117</v>
      </c>
      <c r="I24" s="108">
        <f t="shared" si="4"/>
        <v>-8.2181414798260327E-2</v>
      </c>
      <c r="J24" s="109">
        <f t="shared" si="5"/>
        <v>-0.56748700493497162</v>
      </c>
      <c r="K24" s="111">
        <f t="shared" si="6"/>
        <v>-1.2175918815120437</v>
      </c>
    </row>
    <row r="25" spans="1:11">
      <c r="A25" s="112" t="s">
        <v>43</v>
      </c>
      <c r="B25" s="113">
        <f>SLA_A!B22</f>
        <v>4.5181168321047301E-2</v>
      </c>
      <c r="C25" s="114">
        <f>SLA_B!D24</f>
        <v>4.3171832982245611E-2</v>
      </c>
      <c r="D25" s="115">
        <f>SLA_C!D24</f>
        <v>7.1313198506953279E-2</v>
      </c>
      <c r="E25" s="116">
        <f t="shared" si="0"/>
        <v>-0.16936545885237711</v>
      </c>
      <c r="F25" s="116">
        <f t="shared" si="1"/>
        <v>-0.29218598466947626</v>
      </c>
      <c r="G25" s="117">
        <f t="shared" si="2"/>
        <v>0.12303696943397301</v>
      </c>
      <c r="H25" s="118">
        <f t="shared" si="3"/>
        <v>-8.7054440919116391E-2</v>
      </c>
      <c r="I25" s="116">
        <f t="shared" si="4"/>
        <v>-7.9742901277747039E-2</v>
      </c>
      <c r="J25" s="117">
        <f t="shared" si="5"/>
        <v>5.4781263080533986E-2</v>
      </c>
      <c r="K25" s="119">
        <f t="shared" si="6"/>
        <v>-0.11201607911632944</v>
      </c>
    </row>
    <row r="26" spans="1:11">
      <c r="A26" s="104" t="s">
        <v>44</v>
      </c>
      <c r="B26" s="105">
        <f>SLA_A!B23</f>
        <v>2.9502329156524999E-2</v>
      </c>
      <c r="C26" s="106">
        <f>SLA_B!D25</f>
        <v>4.6815013604681502E-2</v>
      </c>
      <c r="D26" s="107">
        <f>SLA_C!D25</f>
        <v>5.454651949116894E-2</v>
      </c>
      <c r="E26" s="108">
        <f t="shared" si="0"/>
        <v>-0.77586314087481789</v>
      </c>
      <c r="F26" s="108">
        <f t="shared" si="1"/>
        <v>0.16855732481011737</v>
      </c>
      <c r="G26" s="109">
        <f t="shared" si="2"/>
        <v>-0.53090355972170056</v>
      </c>
      <c r="H26" s="110">
        <f t="shared" si="3"/>
        <v>-0.39879638042062865</v>
      </c>
      <c r="I26" s="108">
        <f t="shared" si="4"/>
        <v>4.6002377996258823E-2</v>
      </c>
      <c r="J26" s="109">
        <f t="shared" si="5"/>
        <v>-0.23638072125235474</v>
      </c>
      <c r="K26" s="111">
        <f t="shared" si="6"/>
        <v>-0.58917472367672452</v>
      </c>
    </row>
    <row r="27" spans="1:11">
      <c r="A27" s="112" t="s">
        <v>45</v>
      </c>
      <c r="B27" s="113">
        <f>SLA_A!B24</f>
        <v>3.3072980370340899E-2</v>
      </c>
      <c r="C27" s="114">
        <f>SLA_B!D26</f>
        <v>3.6259273830935253E-2</v>
      </c>
      <c r="D27" s="115">
        <f>SLA_C!D26</f>
        <v>7.0598794401978415E-2</v>
      </c>
      <c r="E27" s="116">
        <f t="shared" si="0"/>
        <v>-0.63774120073844565</v>
      </c>
      <c r="F27" s="116">
        <f t="shared" si="1"/>
        <v>-1.1663988526053786</v>
      </c>
      <c r="G27" s="117">
        <f t="shared" si="2"/>
        <v>9.5173502971804713E-2</v>
      </c>
      <c r="H27" s="118">
        <f t="shared" si="3"/>
        <v>-0.32780121789627914</v>
      </c>
      <c r="I27" s="116">
        <f t="shared" si="4"/>
        <v>-0.31833158821428165</v>
      </c>
      <c r="J27" s="117">
        <f t="shared" si="5"/>
        <v>4.2375269226639464E-2</v>
      </c>
      <c r="K27" s="119">
        <f t="shared" si="6"/>
        <v>-0.60375753688392131</v>
      </c>
    </row>
    <row r="28" spans="1:11">
      <c r="A28" s="104" t="s">
        <v>46</v>
      </c>
      <c r="B28" s="105">
        <f>SLA_A!B25</f>
        <v>3.3269718802336798E-2</v>
      </c>
      <c r="C28" s="106">
        <f>SLA_B!D27</f>
        <v>4.3007357083112846E-2</v>
      </c>
      <c r="D28" s="107">
        <f>SLA_C!D27</f>
        <v>5.6530904870013485E-2</v>
      </c>
      <c r="E28" s="108">
        <f t="shared" si="0"/>
        <v>-0.63013085396990165</v>
      </c>
      <c r="F28" s="108">
        <f t="shared" si="1"/>
        <v>-0.31298681173508403</v>
      </c>
      <c r="G28" s="109">
        <f t="shared" si="2"/>
        <v>-0.45350779020355431</v>
      </c>
      <c r="H28" s="110">
        <f t="shared" si="3"/>
        <v>-0.32388947291813891</v>
      </c>
      <c r="I28" s="108">
        <f t="shared" si="4"/>
        <v>-8.5419827572020213E-2</v>
      </c>
      <c r="J28" s="109">
        <f t="shared" si="5"/>
        <v>-0.20192085093208306</v>
      </c>
      <c r="K28" s="111">
        <f t="shared" si="6"/>
        <v>-0.61123015142224224</v>
      </c>
    </row>
    <row r="29" spans="1:11">
      <c r="A29" s="112" t="s">
        <v>47</v>
      </c>
      <c r="B29" s="113">
        <f>SLA_A!B26</f>
        <v>8.9224636809605795E-2</v>
      </c>
      <c r="C29" s="114">
        <f>SLA_B!D28</f>
        <v>5.3376608869416274E-2</v>
      </c>
      <c r="D29" s="115">
        <f>SLA_C!D28</f>
        <v>5.9731410343928808E-2</v>
      </c>
      <c r="E29" s="116">
        <f t="shared" si="0"/>
        <v>1.5343487808461203</v>
      </c>
      <c r="F29" s="116">
        <f t="shared" si="1"/>
        <v>0.99838472867848793</v>
      </c>
      <c r="G29" s="117">
        <f t="shared" si="2"/>
        <v>-0.32868043225106425</v>
      </c>
      <c r="H29" s="118">
        <f t="shared" si="3"/>
        <v>0.78866066432064641</v>
      </c>
      <c r="I29" s="116">
        <f t="shared" si="4"/>
        <v>0.27247745967788017</v>
      </c>
      <c r="J29" s="117">
        <f t="shared" si="5"/>
        <v>-0.14634243115222151</v>
      </c>
      <c r="K29" s="119">
        <f t="shared" si="6"/>
        <v>0.91479569284630524</v>
      </c>
    </row>
    <row r="30" spans="1:11">
      <c r="A30" s="104" t="s">
        <v>48</v>
      </c>
      <c r="B30" s="105">
        <f>SLA_A!B27</f>
        <v>6.8319917461843904E-2</v>
      </c>
      <c r="C30" s="106">
        <f>SLA_B!D29</f>
        <v>4.5083803067759477E-2</v>
      </c>
      <c r="D30" s="107">
        <f>SLA_C!D29</f>
        <v>0.11687328866078676</v>
      </c>
      <c r="E30" s="108">
        <f t="shared" si="0"/>
        <v>0.72570065998037214</v>
      </c>
      <c r="F30" s="108">
        <f t="shared" si="1"/>
        <v>-5.0384241598983741E-2</v>
      </c>
      <c r="G30" s="109">
        <f t="shared" si="2"/>
        <v>1.8999893065980615</v>
      </c>
      <c r="H30" s="110">
        <f t="shared" si="3"/>
        <v>0.37301268899398365</v>
      </c>
      <c r="I30" s="108">
        <f t="shared" si="4"/>
        <v>-1.3750781401533943E-2</v>
      </c>
      <c r="J30" s="109">
        <f t="shared" si="5"/>
        <v>0.84595560613841081</v>
      </c>
      <c r="K30" s="111">
        <f t="shared" si="6"/>
        <v>1.2052175137308605</v>
      </c>
    </row>
    <row r="31" spans="1:11">
      <c r="A31" s="112" t="s">
        <v>49</v>
      </c>
      <c r="B31" s="113">
        <f>SLA_A!B28</f>
        <v>2.53276374097825E-2</v>
      </c>
      <c r="C31" s="114">
        <f>SLA_B!D30</f>
        <v>4.0888279173454514E-2</v>
      </c>
      <c r="D31" s="115">
        <f>SLA_C!D30</f>
        <v>7.5712938352053505E-2</v>
      </c>
      <c r="E31" s="116">
        <f t="shared" si="0"/>
        <v>-0.93735091691417882</v>
      </c>
      <c r="F31" s="116">
        <f t="shared" si="1"/>
        <v>-0.58098092740653673</v>
      </c>
      <c r="G31" s="117">
        <f t="shared" si="2"/>
        <v>0.29463733225737676</v>
      </c>
      <c r="H31" s="118">
        <f t="shared" si="3"/>
        <v>-0.48180166469545549</v>
      </c>
      <c r="I31" s="116">
        <f t="shared" si="4"/>
        <v>-0.15856032516700391</v>
      </c>
      <c r="J31" s="117">
        <f t="shared" si="5"/>
        <v>0.13118500306039974</v>
      </c>
      <c r="K31" s="119">
        <f t="shared" si="6"/>
        <v>-0.50917698680205969</v>
      </c>
    </row>
    <row r="32" spans="1:11">
      <c r="A32" s="104" t="s">
        <v>50</v>
      </c>
      <c r="B32" s="105">
        <f>SLA_A!B29</f>
        <v>8.0115230104964796E-2</v>
      </c>
      <c r="C32" s="106">
        <f>SLA_B!D31</f>
        <v>5.4023889245090356E-2</v>
      </c>
      <c r="D32" s="107">
        <f>SLA_C!D31</f>
        <v>8.3030562085915791E-2</v>
      </c>
      <c r="E32" s="108">
        <f t="shared" si="0"/>
        <v>1.1819735831040639</v>
      </c>
      <c r="F32" s="108">
        <f t="shared" si="1"/>
        <v>1.0802445466113879</v>
      </c>
      <c r="G32" s="109">
        <f t="shared" si="2"/>
        <v>0.5800421361651209</v>
      </c>
      <c r="H32" s="110">
        <f t="shared" si="3"/>
        <v>0.60753857460378413</v>
      </c>
      <c r="I32" s="108">
        <f t="shared" si="4"/>
        <v>0.29481850176250252</v>
      </c>
      <c r="J32" s="109">
        <f t="shared" si="5"/>
        <v>0.25825929397674646</v>
      </c>
      <c r="K32" s="111">
        <f t="shared" si="6"/>
        <v>1.1606163703430332</v>
      </c>
    </row>
    <row r="33" spans="1:11">
      <c r="A33" s="112" t="s">
        <v>51</v>
      </c>
      <c r="B33" s="113">
        <f>SLA_A!B30</f>
        <v>0.12734781937396611</v>
      </c>
      <c r="C33" s="114">
        <f>SLA_B!D32</f>
        <v>4.1805414292282614E-2</v>
      </c>
      <c r="D33" s="115">
        <f>SLA_C!D32</f>
        <v>0.13933048175033322</v>
      </c>
      <c r="E33" s="116">
        <f t="shared" si="0"/>
        <v>3.0090511879555639</v>
      </c>
      <c r="F33" s="116">
        <f t="shared" si="1"/>
        <v>-0.46499330184481374</v>
      </c>
      <c r="G33" s="117">
        <f t="shared" si="2"/>
        <v>2.7758734765343913</v>
      </c>
      <c r="H33" s="118">
        <f t="shared" si="3"/>
        <v>1.5466628829718903</v>
      </c>
      <c r="I33" s="116">
        <f t="shared" si="4"/>
        <v>-0.12690517995163181</v>
      </c>
      <c r="J33" s="117">
        <f t="shared" si="5"/>
        <v>1.2359362872466728</v>
      </c>
      <c r="K33" s="119">
        <f t="shared" si="6"/>
        <v>2.655693990266931</v>
      </c>
    </row>
    <row r="34" spans="1:11" s="120" customFormat="1" ht="13.5" customHeight="1">
      <c r="A34" s="121" t="s">
        <v>52</v>
      </c>
      <c r="B34" s="122">
        <f>SLA_A!B31</f>
        <v>5.6360420477085602E-2</v>
      </c>
      <c r="C34" s="123">
        <f>SLA_B!D33</f>
        <v>4.8574735928230355E-2</v>
      </c>
      <c r="D34" s="124">
        <f>SLA_C!D33</f>
        <v>3.9892924323542182E-2</v>
      </c>
      <c r="E34" s="125">
        <f t="shared" si="0"/>
        <v>0.26307666573575272</v>
      </c>
      <c r="F34" s="125">
        <f t="shared" si="1"/>
        <v>0.39110470061794039</v>
      </c>
      <c r="G34" s="126">
        <f t="shared" si="2"/>
        <v>-1.1024287716572134</v>
      </c>
      <c r="H34" s="127">
        <f t="shared" si="3"/>
        <v>0.13522233051340846</v>
      </c>
      <c r="I34" s="125">
        <f t="shared" si="4"/>
        <v>0.10673962875364887</v>
      </c>
      <c r="J34" s="126">
        <f t="shared" si="5"/>
        <v>-0.49084792030831798</v>
      </c>
      <c r="K34" s="128">
        <f t="shared" si="6"/>
        <v>-0.24888596104126065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4.9559509521819915E-2</v>
      </c>
      <c r="C36" s="133">
        <f t="shared" si="7"/>
        <v>4.5482200372490553E-2</v>
      </c>
      <c r="D36" s="134">
        <f t="shared" si="7"/>
        <v>6.8158597619564013E-2</v>
      </c>
      <c r="E36" s="135">
        <f t="shared" si="7"/>
        <v>4.9960036108132044E-16</v>
      </c>
      <c r="F36" s="136">
        <f t="shared" si="7"/>
        <v>-1.4518301091252047E-16</v>
      </c>
      <c r="G36" s="137">
        <f t="shared" si="7"/>
        <v>-2.3058478203753253E-16</v>
      </c>
      <c r="H36" s="135">
        <f t="shared" si="7"/>
        <v>2.4232752556722165E-16</v>
      </c>
      <c r="I36" s="136">
        <f t="shared" si="7"/>
        <v>-3.9498319145318071E-17</v>
      </c>
      <c r="J36" s="137">
        <f t="shared" si="7"/>
        <v>-1.0034708107188915E-16</v>
      </c>
      <c r="K36" s="138">
        <f t="shared" si="7"/>
        <v>7.4726549734385542E-17</v>
      </c>
    </row>
    <row r="37" spans="1:11" ht="13.5" customHeight="1">
      <c r="A37" s="139" t="s">
        <v>89</v>
      </c>
      <c r="B37" s="140">
        <f t="shared" ref="B37:K37" si="8">STDEV(B9:B34)</f>
        <v>2.5851441199642007E-2</v>
      </c>
      <c r="C37" s="141">
        <f t="shared" si="8"/>
        <v>7.9071807392077764E-3</v>
      </c>
      <c r="D37" s="142">
        <f t="shared" si="8"/>
        <v>2.5639455375907668E-2</v>
      </c>
      <c r="E37" s="143">
        <f t="shared" si="8"/>
        <v>0.99999999999999911</v>
      </c>
      <c r="F37" s="144">
        <f t="shared" si="8"/>
        <v>0.99999999999999734</v>
      </c>
      <c r="G37" s="145">
        <f t="shared" si="8"/>
        <v>0.99999999999999967</v>
      </c>
      <c r="H37" s="143">
        <f t="shared" si="8"/>
        <v>0.51400351352039853</v>
      </c>
      <c r="I37" s="144">
        <f t="shared" si="8"/>
        <v>0.27291829677577728</v>
      </c>
      <c r="J37" s="145">
        <f t="shared" si="8"/>
        <v>0.44524229857540482</v>
      </c>
      <c r="K37" s="146">
        <f t="shared" si="8"/>
        <v>0.99999999999999956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zoomScaleNormal="10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2008</v>
      </c>
      <c r="C2" s="147"/>
      <c r="D2" s="147"/>
      <c r="E2" s="208" t="s">
        <v>90</v>
      </c>
      <c r="F2" s="209"/>
      <c r="G2" s="150">
        <v>227405213.49278599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FA_2008_20120424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1272590</v>
      </c>
      <c r="D7" s="164">
        <f>ROUND(Index!K9,3)</f>
        <v>0.435</v>
      </c>
      <c r="E7" s="165">
        <f t="shared" ref="E7:E32" si="0">D7-D$35</f>
        <v>1.83</v>
      </c>
      <c r="F7" s="163">
        <f t="shared" ref="F7:F32" si="1">IF(E7&gt;E$36,C7*(E7-E$36),0)</f>
        <v>553625.59576923074</v>
      </c>
      <c r="G7" s="166">
        <f t="shared" ref="G7:G32" si="2">F7/F$34*G$2</f>
        <v>33727935.925476581</v>
      </c>
    </row>
    <row r="8" spans="1:7">
      <c r="A8" s="28"/>
      <c r="B8" s="167" t="s">
        <v>28</v>
      </c>
      <c r="C8" s="168">
        <f>SLA_B!B9</f>
        <v>957064</v>
      </c>
      <c r="D8" s="169">
        <f>ROUND(Index!K10,3)</f>
        <v>0.27400000000000002</v>
      </c>
      <c r="E8" s="170">
        <f t="shared" si="0"/>
        <v>1.669</v>
      </c>
      <c r="F8" s="168">
        <f t="shared" si="1"/>
        <v>262272.34615384607</v>
      </c>
      <c r="G8" s="171">
        <f t="shared" si="2"/>
        <v>15978135.681769665</v>
      </c>
    </row>
    <row r="9" spans="1:7">
      <c r="A9" s="28"/>
      <c r="B9" s="172" t="s">
        <v>29</v>
      </c>
      <c r="C9" s="173">
        <f>SLA_B!B10</f>
        <v>356384</v>
      </c>
      <c r="D9" s="174">
        <f>ROUND(Index!K11,3)</f>
        <v>-0.24199999999999999</v>
      </c>
      <c r="E9" s="175">
        <f t="shared" si="0"/>
        <v>1.153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35087</v>
      </c>
      <c r="D10" s="169">
        <f>ROUND(Index!K12,3)</f>
        <v>-1</v>
      </c>
      <c r="E10" s="170">
        <f t="shared" si="0"/>
        <v>0.39500000000000002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137522</v>
      </c>
      <c r="D11" s="174">
        <f>ROUND(Index!K13,3)</f>
        <v>-0.82</v>
      </c>
      <c r="E11" s="175">
        <f t="shared" si="0"/>
        <v>0.57500000000000007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33269</v>
      </c>
      <c r="D12" s="169">
        <f>ROUND(Index!K14,3)</f>
        <v>-0.82599999999999996</v>
      </c>
      <c r="E12" s="170">
        <f t="shared" si="0"/>
        <v>0.56900000000000006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39803</v>
      </c>
      <c r="D13" s="174">
        <f>ROUND(Index!K15,3)</f>
        <v>-1.395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38173</v>
      </c>
      <c r="D14" s="169">
        <f>ROUND(Index!K16,3)</f>
        <v>6.7000000000000004E-2</v>
      </c>
      <c r="E14" s="170">
        <f t="shared" si="0"/>
        <v>1.462</v>
      </c>
      <c r="F14" s="168">
        <f t="shared" si="1"/>
        <v>2559.0591923076863</v>
      </c>
      <c r="G14" s="171">
        <f t="shared" si="2"/>
        <v>155902.80710871084</v>
      </c>
    </row>
    <row r="15" spans="1:7">
      <c r="A15" s="28"/>
      <c r="B15" s="172" t="s">
        <v>35</v>
      </c>
      <c r="C15" s="173">
        <f>SLA_B!B16</f>
        <v>106496</v>
      </c>
      <c r="D15" s="174">
        <f>ROUND(Index!K17,3)</f>
        <v>-0.30599999999999999</v>
      </c>
      <c r="E15" s="175">
        <f t="shared" si="0"/>
        <v>1.089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253954</v>
      </c>
      <c r="D16" s="169">
        <f>ROUND(Index!K18,3)</f>
        <v>-0.113</v>
      </c>
      <c r="E16" s="170">
        <f t="shared" si="0"/>
        <v>1.282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247937</v>
      </c>
      <c r="D17" s="174">
        <f>ROUND(Index!K19,3)</f>
        <v>-0.17499999999999999</v>
      </c>
      <c r="E17" s="175">
        <f t="shared" si="0"/>
        <v>1.22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185601</v>
      </c>
      <c r="D18" s="169">
        <f>ROUND(Index!K20,3)</f>
        <v>2.3679999999999999</v>
      </c>
      <c r="E18" s="170">
        <f t="shared" si="0"/>
        <v>3.7629999999999999</v>
      </c>
      <c r="F18" s="168">
        <f t="shared" si="1"/>
        <v>439510.30649999989</v>
      </c>
      <c r="G18" s="171">
        <f t="shared" si="2"/>
        <v>26775813.057598595</v>
      </c>
    </row>
    <row r="19" spans="1:7">
      <c r="A19" s="28"/>
      <c r="B19" s="172" t="s">
        <v>39</v>
      </c>
      <c r="C19" s="173">
        <f>SLA_B!B20</f>
        <v>266089</v>
      </c>
      <c r="D19" s="174">
        <f>ROUND(Index!K21,3)</f>
        <v>-0.433</v>
      </c>
      <c r="E19" s="175">
        <f t="shared" si="0"/>
        <v>0.96199999999999997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73764</v>
      </c>
      <c r="D20" s="169">
        <f>ROUND(Index!K22,3)</f>
        <v>0.70899999999999996</v>
      </c>
      <c r="E20" s="170">
        <f t="shared" si="0"/>
        <v>2.1040000000000001</v>
      </c>
      <c r="F20" s="168">
        <f t="shared" si="1"/>
        <v>52301.513076923075</v>
      </c>
      <c r="G20" s="171">
        <f t="shared" si="2"/>
        <v>3186308.753324402</v>
      </c>
    </row>
    <row r="21" spans="1:7">
      <c r="A21" s="28"/>
      <c r="B21" s="172" t="s">
        <v>41</v>
      </c>
      <c r="C21" s="173">
        <f>SLA_B!B22</f>
        <v>52561</v>
      </c>
      <c r="D21" s="174">
        <f>ROUND(Index!K23,3)</f>
        <v>-0.58899999999999997</v>
      </c>
      <c r="E21" s="175">
        <f t="shared" si="0"/>
        <v>0.80600000000000005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15220</v>
      </c>
      <c r="D22" s="169">
        <f>ROUND(Index!K24,3)</f>
        <v>-1.218</v>
      </c>
      <c r="E22" s="170">
        <f t="shared" si="0"/>
        <v>0.17700000000000005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459999</v>
      </c>
      <c r="D23" s="174">
        <f>ROUND(Index!K25,3)</f>
        <v>-0.112</v>
      </c>
      <c r="E23" s="175">
        <f t="shared" si="0"/>
        <v>1.2829999999999999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187803</v>
      </c>
      <c r="D24" s="169">
        <f>ROUND(Index!K26,3)</f>
        <v>-0.58899999999999997</v>
      </c>
      <c r="E24" s="170">
        <f t="shared" si="0"/>
        <v>0.80600000000000005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569344</v>
      </c>
      <c r="D25" s="174">
        <f>ROUND(Index!K27,3)</f>
        <v>-0.60399999999999998</v>
      </c>
      <c r="E25" s="175">
        <f t="shared" si="0"/>
        <v>0.79100000000000004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234332</v>
      </c>
      <c r="D26" s="169">
        <f>ROUND(Index!K28,3)</f>
        <v>-0.61099999999999999</v>
      </c>
      <c r="E26" s="170">
        <f t="shared" si="0"/>
        <v>0.78400000000000003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322276</v>
      </c>
      <c r="D27" s="174">
        <f>ROUND(Index!K29,3)</f>
        <v>0.91500000000000004</v>
      </c>
      <c r="E27" s="175">
        <f t="shared" si="0"/>
        <v>2.31</v>
      </c>
      <c r="F27" s="173">
        <f t="shared" si="1"/>
        <v>294894.93523076922</v>
      </c>
      <c r="G27" s="176">
        <f t="shared" si="2"/>
        <v>17965566.5421164</v>
      </c>
    </row>
    <row r="28" spans="1:7">
      <c r="A28" s="28"/>
      <c r="B28" s="167" t="s">
        <v>48</v>
      </c>
      <c r="C28" s="168">
        <f>SLA_B!B29</f>
        <v>654093</v>
      </c>
      <c r="D28" s="169">
        <f>ROUND(Index!K30,3)</f>
        <v>1.2050000000000001</v>
      </c>
      <c r="E28" s="170">
        <f t="shared" si="0"/>
        <v>2.6</v>
      </c>
      <c r="F28" s="168">
        <f t="shared" si="1"/>
        <v>788207.22242307686</v>
      </c>
      <c r="G28" s="171">
        <f t="shared" si="2"/>
        <v>48019099.72559277</v>
      </c>
    </row>
    <row r="29" spans="1:7">
      <c r="A29" s="28"/>
      <c r="B29" s="172" t="s">
        <v>49</v>
      </c>
      <c r="C29" s="173">
        <f>SLA_B!B30</f>
        <v>291575</v>
      </c>
      <c r="D29" s="174">
        <f>ROUND(Index!K31,3)</f>
        <v>-0.50900000000000001</v>
      </c>
      <c r="E29" s="175">
        <f t="shared" si="0"/>
        <v>0.88600000000000001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168444</v>
      </c>
      <c r="D30" s="169">
        <f>ROUND(Index!K32,3)</f>
        <v>1.161</v>
      </c>
      <c r="E30" s="170">
        <f t="shared" si="0"/>
        <v>2.556</v>
      </c>
      <c r="F30" s="168">
        <f t="shared" si="1"/>
        <v>195569.9626153846</v>
      </c>
      <c r="G30" s="171">
        <f t="shared" si="2"/>
        <v>11914498.206815282</v>
      </c>
    </row>
    <row r="31" spans="1:7">
      <c r="A31" s="28"/>
      <c r="B31" s="172" t="s">
        <v>51</v>
      </c>
      <c r="C31" s="173">
        <f>SLA_B!B32</f>
        <v>430638</v>
      </c>
      <c r="D31" s="174">
        <f>ROUND(Index!K33,3)</f>
        <v>2.6560000000000001</v>
      </c>
      <c r="E31" s="175">
        <f t="shared" si="0"/>
        <v>4.0510000000000002</v>
      </c>
      <c r="F31" s="173">
        <f t="shared" si="1"/>
        <v>1143791.091</v>
      </c>
      <c r="G31" s="176">
        <f t="shared" si="2"/>
        <v>69681952.792983592</v>
      </c>
    </row>
    <row r="32" spans="1:7">
      <c r="A32" s="28"/>
      <c r="B32" s="167" t="s">
        <v>52</v>
      </c>
      <c r="C32" s="177">
        <f>SLA_B!B33</f>
        <v>69110</v>
      </c>
      <c r="D32" s="178">
        <f>ROUND(Index!K34,3)</f>
        <v>-0.249</v>
      </c>
      <c r="E32" s="179">
        <f t="shared" si="0"/>
        <v>1.1459999999999999</v>
      </c>
      <c r="F32" s="168">
        <f t="shared" si="1"/>
        <v>0</v>
      </c>
      <c r="G32" s="171">
        <f t="shared" si="2"/>
        <v>0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7459128</v>
      </c>
      <c r="D34" s="184"/>
      <c r="E34" s="184"/>
      <c r="F34" s="183">
        <f>SUM(F7:F32)</f>
        <v>3732732.0319615379</v>
      </c>
      <c r="G34" s="171">
        <f>SUM(G7:G32)</f>
        <v>227405213.49278599</v>
      </c>
    </row>
    <row r="35" spans="1:7" s="185" customFormat="1">
      <c r="A35" s="186"/>
      <c r="B35" s="187" t="s">
        <v>99</v>
      </c>
      <c r="C35" s="186"/>
      <c r="D35" s="188">
        <f>MIN(D7:D32)</f>
        <v>-1.395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-3.8461538461512876E-5</v>
      </c>
      <c r="E36" s="192">
        <f>AVERAGE(E7:E32)</f>
        <v>1.3949615384615386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2011-12-22T15:25:33Z</cp:lastPrinted>
  <dcterms:created xsi:type="dcterms:W3CDTF">2006-05-21T10:23:50Z</dcterms:created>
  <dcterms:modified xsi:type="dcterms:W3CDTF">2012-05-15T07:01:58Z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