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E31" i="4"/>
  <c r="D31"/>
  <c r="D30"/>
  <c r="E30" s="1"/>
  <c r="E29"/>
  <c r="D29"/>
  <c r="D28"/>
  <c r="E28" s="1"/>
  <c r="E27"/>
  <c r="D27"/>
  <c r="D26"/>
  <c r="E26" s="1"/>
  <c r="E25"/>
  <c r="D25"/>
  <c r="D24"/>
  <c r="E24" s="1"/>
  <c r="E23"/>
  <c r="D23"/>
  <c r="D22"/>
  <c r="E22" s="1"/>
  <c r="E21"/>
  <c r="D21"/>
  <c r="D20"/>
  <c r="E20" s="1"/>
  <c r="E19"/>
  <c r="D19"/>
  <c r="D18"/>
  <c r="E18" s="1"/>
  <c r="E17"/>
  <c r="D17"/>
  <c r="D16"/>
  <c r="E16" s="1"/>
  <c r="E15"/>
  <c r="D15"/>
  <c r="D14"/>
  <c r="E14" s="1"/>
  <c r="E13"/>
  <c r="D13"/>
  <c r="D12"/>
  <c r="E12" s="1"/>
  <c r="E11"/>
  <c r="D11"/>
  <c r="D10"/>
  <c r="E10" s="1"/>
  <c r="E9"/>
  <c r="D9"/>
  <c r="D8"/>
  <c r="E8" s="1"/>
  <c r="E7"/>
  <c r="D7"/>
  <c r="D6"/>
  <c r="D32" s="1"/>
  <c r="E32" s="1"/>
  <c r="F32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G32" i="2" l="1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H30" i="2"/>
  <c r="C30" i="6" s="1"/>
  <c r="F8" i="4"/>
  <c r="G8" s="1"/>
  <c r="F9"/>
  <c r="G9" s="1"/>
  <c r="F12"/>
  <c r="G12" s="1"/>
  <c r="F13"/>
  <c r="G13" s="1"/>
  <c r="F16"/>
  <c r="G16" s="1"/>
  <c r="F17"/>
  <c r="G17" s="1"/>
  <c r="F20"/>
  <c r="G20" s="1"/>
  <c r="F21"/>
  <c r="G21" s="1"/>
  <c r="F24"/>
  <c r="G24" s="1"/>
  <c r="F25"/>
  <c r="G25" s="1"/>
  <c r="F28"/>
  <c r="G28" s="1"/>
  <c r="F29"/>
  <c r="G29" s="1"/>
  <c r="F32" i="3"/>
  <c r="G9" s="1"/>
  <c r="D9" i="6" s="1"/>
  <c r="G32" i="5"/>
  <c r="H9" s="1"/>
  <c r="F9" i="6" s="1"/>
  <c r="G8" i="3"/>
  <c r="D8" i="6" s="1"/>
  <c r="G12" i="3"/>
  <c r="D12" i="6" s="1"/>
  <c r="G16" i="3"/>
  <c r="D16" i="6" s="1"/>
  <c r="G20" i="3"/>
  <c r="D20" i="6" s="1"/>
  <c r="G24" i="3"/>
  <c r="D24" i="6" s="1"/>
  <c r="G28" i="3"/>
  <c r="D28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G32" l="1"/>
  <c r="H6" s="1"/>
  <c r="H30"/>
  <c r="E30" i="6" s="1"/>
  <c r="H22" i="4"/>
  <c r="E22" i="6" s="1"/>
  <c r="H14" i="4"/>
  <c r="E14" i="6" s="1"/>
  <c r="G31" i="3"/>
  <c r="D31" i="6" s="1"/>
  <c r="G27" i="3"/>
  <c r="D27" i="6" s="1"/>
  <c r="G23" i="3"/>
  <c r="D23" i="6" s="1"/>
  <c r="G19" i="3"/>
  <c r="D19" i="6" s="1"/>
  <c r="G15" i="3"/>
  <c r="D15" i="6" s="1"/>
  <c r="G10" i="3"/>
  <c r="D10" i="6" s="1"/>
  <c r="H6" i="5"/>
  <c r="G6" i="3"/>
  <c r="H31" i="5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7" i="5"/>
  <c r="F7" i="6" s="1"/>
  <c r="H28" i="4"/>
  <c r="E28" i="6" s="1"/>
  <c r="H24" i="4"/>
  <c r="E24" i="6" s="1"/>
  <c r="H20" i="4"/>
  <c r="E20" i="6" s="1"/>
  <c r="H16" i="4"/>
  <c r="E16" i="6" s="1"/>
  <c r="H12" i="4"/>
  <c r="E12" i="6" s="1"/>
  <c r="H8" i="4"/>
  <c r="E8" i="6" s="1"/>
  <c r="G29" i="3"/>
  <c r="D29" i="6" s="1"/>
  <c r="G25" i="3"/>
  <c r="D25" i="6" s="1"/>
  <c r="G21" i="3"/>
  <c r="D21" i="6" s="1"/>
  <c r="G17" i="3"/>
  <c r="D17" i="6" s="1"/>
  <c r="G13" i="3"/>
  <c r="D13" i="6" s="1"/>
  <c r="G7" i="3"/>
  <c r="D7" i="6" s="1"/>
  <c r="H28" i="2"/>
  <c r="C28" i="6" s="1"/>
  <c r="G28" s="1"/>
  <c r="H24" i="2"/>
  <c r="C24" i="6" s="1"/>
  <c r="G24" s="1"/>
  <c r="H20" i="2"/>
  <c r="C20" i="6" s="1"/>
  <c r="G20" s="1"/>
  <c r="H16" i="2"/>
  <c r="C16" i="6" s="1"/>
  <c r="G16" s="1"/>
  <c r="H12" i="2"/>
  <c r="C12" i="6" s="1"/>
  <c r="G12" s="1"/>
  <c r="H8" i="2"/>
  <c r="C8" i="6" s="1"/>
  <c r="G8" s="1"/>
  <c r="H6" i="2"/>
  <c r="H31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H27" i="4"/>
  <c r="E27" i="6" s="1"/>
  <c r="H23" i="4"/>
  <c r="E23" i="6" s="1"/>
  <c r="H19" i="4"/>
  <c r="E19" i="6" s="1"/>
  <c r="H15" i="4"/>
  <c r="E15" i="6" s="1"/>
  <c r="H11" i="4"/>
  <c r="E11" i="6" s="1"/>
  <c r="H7" i="4"/>
  <c r="E7" i="6" s="1"/>
  <c r="H29" i="5"/>
  <c r="F29" i="6" s="1"/>
  <c r="H25" i="5"/>
  <c r="F25" i="6" s="1"/>
  <c r="H21" i="5"/>
  <c r="F21" i="6" s="1"/>
  <c r="H17" i="5"/>
  <c r="F17" i="6" s="1"/>
  <c r="H13" i="5"/>
  <c r="F13" i="6" s="1"/>
  <c r="H29" i="4"/>
  <c r="E29" i="6" s="1"/>
  <c r="H25" i="4"/>
  <c r="E25" i="6" s="1"/>
  <c r="H21" i="4"/>
  <c r="E21" i="6" s="1"/>
  <c r="H17" i="4"/>
  <c r="E17" i="6" s="1"/>
  <c r="H13" i="4"/>
  <c r="E13" i="6" s="1"/>
  <c r="H9" i="4"/>
  <c r="E9" i="6" s="1"/>
  <c r="G9" s="1"/>
  <c r="G30" i="3"/>
  <c r="D30" i="6" s="1"/>
  <c r="G26" i="3"/>
  <c r="D26" i="6" s="1"/>
  <c r="G22" i="3"/>
  <c r="D22" i="6" s="1"/>
  <c r="G18" i="3"/>
  <c r="D18" i="6" s="1"/>
  <c r="G14" i="3"/>
  <c r="D14" i="6" s="1"/>
  <c r="G11" i="3"/>
  <c r="D11" i="6" s="1"/>
  <c r="G30"/>
  <c r="G22"/>
  <c r="G14"/>
  <c r="H29" i="2"/>
  <c r="C29" i="6" s="1"/>
  <c r="G29" s="1"/>
  <c r="H25" i="2"/>
  <c r="C25" i="6" s="1"/>
  <c r="G25" s="1"/>
  <c r="H21" i="2"/>
  <c r="C21" i="6" s="1"/>
  <c r="G21" s="1"/>
  <c r="H17" i="2"/>
  <c r="C17" i="6" s="1"/>
  <c r="G17" s="1"/>
  <c r="H13" i="2"/>
  <c r="C13" i="6" s="1"/>
  <c r="G13" s="1"/>
  <c r="E6" l="1"/>
  <c r="F6"/>
  <c r="F32" s="1"/>
  <c r="H32" i="5"/>
  <c r="G7" i="6"/>
  <c r="G15"/>
  <c r="G23"/>
  <c r="C6"/>
  <c r="H32" i="2"/>
  <c r="D6" i="6"/>
  <c r="D32" s="1"/>
  <c r="G32" i="3"/>
  <c r="G11" i="6"/>
  <c r="G19"/>
  <c r="G27"/>
  <c r="H10" i="4"/>
  <c r="E10" i="6" s="1"/>
  <c r="G10" s="1"/>
  <c r="H18" i="4"/>
  <c r="E18" i="6" s="1"/>
  <c r="G18" s="1"/>
  <c r="H26" i="4"/>
  <c r="E26" i="6" s="1"/>
  <c r="G26" s="1"/>
  <c r="H31" i="4"/>
  <c r="E31" i="6" s="1"/>
  <c r="G31" s="1"/>
  <c r="C32" l="1"/>
  <c r="G6"/>
  <c r="G32" s="1"/>
  <c r="H32" i="4"/>
  <c r="E32" i="6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<sst xmlns="http://schemas.openxmlformats.org/spreadsheetml/2006/main" count="209" uniqueCount="83">
  <si>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</si>
  <si>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</si>
  <si>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</si>
  <si>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</si>
  <si>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</si>
  <si>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</si>
  <si>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</si>
  <si>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</si>
  <si>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</si>
  <si>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</si>
  <si>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</si>
  <si>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</si>
  <si>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</si>
  <si>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</si>
  <si>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</si>
  <si>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</si>
  <si>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</si>
  <si>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</si>
  <si>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Simulation</t>
  </si>
  <si>
    <t>WS</t>
  </si>
  <si>
    <t>FA_2010_20120518</t>
  </si>
  <si>
    <t>SWS</t>
  </si>
  <si>
    <t>LA_2010_20120518</t>
  </si>
  <si>
    <t>RefJahr</t>
  </si>
  <si>
    <t>GLA 1 (Siedlungshöhe)</t>
  </si>
  <si>
    <t>Dotation GLA 1</t>
  </si>
  <si>
    <t>Anteil der Einwohner mit einer Wohnhöhe von über 800 m</t>
  </si>
  <si>
    <t>(1/3 des GLA)</t>
  </si>
  <si>
    <t>Einwohner mit einer Wohnhöhe von über 800 m.ü.M.</t>
  </si>
  <si>
    <t>Einwohner Total gemäss Volkszählung</t>
  </si>
  <si>
    <t>Indikator</t>
  </si>
  <si>
    <t>Lastenindex</t>
  </si>
  <si>
    <t>Massgebende Sonderlasten</t>
  </si>
  <si>
    <t>Beiträge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</si>
  <si>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</si>
  <si>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</si>
  <si>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</si>
  <si>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</si>
  <si>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</si>
  <si>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</si>
  <si>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</si>
  <si>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</si>
  <si>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</si>
  <si>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</si>
  <si>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</si>
  <si>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</si>
  <si>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</si>
  <si>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</si>
  <si>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</si>
  <si>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</si>
  <si>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</si>
  <si>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</si>
  <si>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</si>
  <si>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</si>
  <si>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</si>
  <si>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</si>
  <si>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</si>
  <si>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</si>
  <si>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</si>
  <si>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</si>
  <si>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</si>
  <si>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</si>
  <si>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</si>
  <si>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</si>
  <si>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</si>
  <si>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</si>
  <si>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</si>
  <si>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</si>
  <si>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</si>
  <si>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</si>
  <si>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</si>
  <si>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Einwohner in Siedlungen mit weniger 200 Einwohnern</t>
  </si>
  <si>
    <t>GLA 4 (Geringe Bevölkerungsdichte)</t>
  </si>
  <si>
    <t>Dotation GLA 4</t>
  </si>
  <si>
    <t>Ständige Wohnbevölkerung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</si>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</sst>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ont="1" applyFill="1" applyBorder="1" applyAlignment="1">
      <alignment vertical="center"/>
    </xf>
    <xf numFmtId="167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>
      <alignment vertical="center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7" t="s">
        <v>0</v>
      </c>
      <c r="B1" s="97"/>
      <c r="C1" s="97"/>
      <c r="D1" s="97"/>
      <c r="E1" s="97"/>
    </row>
    <row r="3" spans="1:5" ht="27.75" customHeight="1">
      <c r="A3" s="96" t="s">
        <v>1</v>
      </c>
      <c r="B3" s="96"/>
      <c r="C3" s="96"/>
      <c r="D3" s="96"/>
      <c r="E3" s="96"/>
    </row>
    <row r="4" spans="1:5" ht="24.75" customHeight="1">
      <c r="A4" s="96" t="s">
        <v>2</v>
      </c>
      <c r="B4" s="96"/>
      <c r="C4" s="96"/>
      <c r="D4" s="96"/>
      <c r="E4" s="96"/>
    </row>
    <row r="6" spans="1:5" ht="18" customHeight="1">
      <c r="A6" s="95" t="str">
        <f>"Referenzjahr "&amp;C30</f>
        <v>Referenzjahr 2010</v>
      </c>
      <c r="B6" s="95"/>
      <c r="C6" s="95"/>
      <c r="D6" s="95"/>
      <c r="E6" s="95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2010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140625" style="1" customWidth="1"/>
    <col min="4" max="4" width="15.8554687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FA_2010_20120518</v>
      </c>
    </row>
    <row r="2" spans="1:10" s="1" customFormat="1" ht="23.25" customHeight="1">
      <c r="A2" s="13"/>
      <c r="B2" s="17" t="str">
        <f>"Referenzjahr "&amp;Info!C30</f>
        <v>Referenzjahr 2010</v>
      </c>
      <c r="C2" s="17"/>
      <c r="D2" s="17"/>
      <c r="G2" s="18" t="s">
        <v>25</v>
      </c>
      <c r="H2" s="19">
        <f>Total_GLA!G2/3</f>
        <v>115829982.518618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67.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2000</v>
      </c>
      <c r="D5" s="28">
        <v>2000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2080</v>
      </c>
      <c r="D6" s="34">
        <v>1247947</v>
      </c>
      <c r="E6" s="35">
        <f t="shared" ref="E6:E32" si="0">C6/D6</f>
        <v>1.6667374495872021E-3</v>
      </c>
      <c r="F6" s="36">
        <f t="shared" ref="F6:F32" si="1">ROUND(E6/E$32*100,1)</f>
        <v>2.2000000000000002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93166</v>
      </c>
      <c r="D7" s="41">
        <v>957182</v>
      </c>
      <c r="E7" s="42">
        <f t="shared" si="0"/>
        <v>9.733363143059523E-2</v>
      </c>
      <c r="F7" s="43">
        <f t="shared" si="1"/>
        <v>128.6</v>
      </c>
      <c r="G7" s="44">
        <f t="shared" si="2"/>
        <v>2664547.5999999996</v>
      </c>
      <c r="H7" s="45">
        <f t="shared" si="3"/>
        <v>2118578.6121890419</v>
      </c>
      <c r="J7" s="39"/>
    </row>
    <row r="8" spans="1:10">
      <c r="A8" s="32"/>
      <c r="B8" s="46" t="s">
        <v>37</v>
      </c>
      <c r="C8" s="47">
        <v>12285</v>
      </c>
      <c r="D8" s="47">
        <v>350512</v>
      </c>
      <c r="E8" s="48">
        <f t="shared" si="0"/>
        <v>3.5048728716848498E-2</v>
      </c>
      <c r="F8" s="49">
        <f t="shared" si="1"/>
        <v>46.3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6123</v>
      </c>
      <c r="D9" s="41">
        <v>34777</v>
      </c>
      <c r="E9" s="42">
        <f t="shared" si="0"/>
        <v>0.17606464042326825</v>
      </c>
      <c r="F9" s="43">
        <f t="shared" si="1"/>
        <v>232.6</v>
      </c>
      <c r="G9" s="44">
        <f t="shared" si="2"/>
        <v>811909.79999999993</v>
      </c>
      <c r="H9" s="45">
        <f t="shared" si="3"/>
        <v>645548.51161476062</v>
      </c>
      <c r="J9" s="39"/>
    </row>
    <row r="10" spans="1:10">
      <c r="A10" s="32"/>
      <c r="B10" s="46" t="s">
        <v>39</v>
      </c>
      <c r="C10" s="47">
        <v>20946</v>
      </c>
      <c r="D10" s="47">
        <v>128710</v>
      </c>
      <c r="E10" s="48">
        <f t="shared" si="0"/>
        <v>0.16273793800015537</v>
      </c>
      <c r="F10" s="49">
        <f t="shared" si="1"/>
        <v>215</v>
      </c>
      <c r="G10" s="50">
        <f t="shared" si="2"/>
        <v>2408790</v>
      </c>
      <c r="H10" s="51">
        <f t="shared" si="3"/>
        <v>1915226.050101279</v>
      </c>
      <c r="J10" s="39"/>
    </row>
    <row r="11" spans="1:10">
      <c r="A11" s="32"/>
      <c r="B11" s="40" t="s">
        <v>40</v>
      </c>
      <c r="C11" s="41">
        <v>4838</v>
      </c>
      <c r="D11" s="41">
        <v>32427</v>
      </c>
      <c r="E11" s="42">
        <f t="shared" si="0"/>
        <v>0.14919665710673205</v>
      </c>
      <c r="F11" s="43">
        <f t="shared" si="1"/>
        <v>197.1</v>
      </c>
      <c r="G11" s="44">
        <f t="shared" si="2"/>
        <v>469769.8</v>
      </c>
      <c r="H11" s="45">
        <f t="shared" si="3"/>
        <v>373513.40652811906</v>
      </c>
      <c r="J11" s="39"/>
    </row>
    <row r="12" spans="1:10">
      <c r="A12" s="32"/>
      <c r="B12" s="46" t="s">
        <v>41</v>
      </c>
      <c r="C12" s="47">
        <v>923</v>
      </c>
      <c r="D12" s="47">
        <v>37235</v>
      </c>
      <c r="E12" s="48">
        <f t="shared" si="0"/>
        <v>2.4788505438431582E-2</v>
      </c>
      <c r="F12" s="49">
        <f t="shared" si="1"/>
        <v>32.700000000000003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2466</v>
      </c>
      <c r="D13" s="41">
        <v>38183</v>
      </c>
      <c r="E13" s="42">
        <f t="shared" si="0"/>
        <v>6.4583715265956049E-2</v>
      </c>
      <c r="F13" s="43">
        <f t="shared" si="1"/>
        <v>85.3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4107</v>
      </c>
      <c r="D14" s="47">
        <v>100052</v>
      </c>
      <c r="E14" s="48">
        <f t="shared" si="0"/>
        <v>4.1048654699556229E-2</v>
      </c>
      <c r="F14" s="49">
        <f t="shared" si="1"/>
        <v>54.2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28995</v>
      </c>
      <c r="D15" s="41">
        <v>241708</v>
      </c>
      <c r="E15" s="42">
        <f t="shared" si="0"/>
        <v>0.11995879325467093</v>
      </c>
      <c r="F15" s="43">
        <f t="shared" si="1"/>
        <v>158.5</v>
      </c>
      <c r="G15" s="44">
        <f t="shared" si="2"/>
        <v>1696207.5</v>
      </c>
      <c r="H15" s="45">
        <f t="shared" si="3"/>
        <v>1348652.5560041205</v>
      </c>
      <c r="J15" s="39"/>
    </row>
    <row r="16" spans="1:10">
      <c r="A16" s="32"/>
      <c r="B16" s="46" t="s">
        <v>45</v>
      </c>
      <c r="C16" s="47">
        <v>589</v>
      </c>
      <c r="D16" s="47">
        <v>244325</v>
      </c>
      <c r="E16" s="48">
        <f t="shared" si="0"/>
        <v>2.4107234216719535E-3</v>
      </c>
      <c r="F16" s="49">
        <f t="shared" si="1"/>
        <v>3.2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188106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145</v>
      </c>
      <c r="D18" s="47">
        <v>259352</v>
      </c>
      <c r="E18" s="48">
        <f t="shared" si="0"/>
        <v>5.5908572133625339E-4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11</v>
      </c>
      <c r="D19" s="41">
        <v>73394</v>
      </c>
      <c r="E19" s="42">
        <f t="shared" si="0"/>
        <v>1.4987601166307872E-4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30412</v>
      </c>
      <c r="D20" s="47">
        <v>53510</v>
      </c>
      <c r="E20" s="48">
        <f t="shared" si="0"/>
        <v>0.56834236591291343</v>
      </c>
      <c r="F20" s="49">
        <f t="shared" si="1"/>
        <v>750.7</v>
      </c>
      <c r="G20" s="50">
        <f t="shared" si="2"/>
        <v>19789088.400000002</v>
      </c>
      <c r="H20" s="51">
        <f t="shared" si="3"/>
        <v>15734280.535636999</v>
      </c>
      <c r="J20" s="39"/>
    </row>
    <row r="21" spans="1:10">
      <c r="A21" s="32"/>
      <c r="B21" s="40" t="s">
        <v>50</v>
      </c>
      <c r="C21" s="41">
        <v>8838</v>
      </c>
      <c r="D21" s="41">
        <v>14612</v>
      </c>
      <c r="E21" s="42">
        <f t="shared" si="0"/>
        <v>0.60484533260333972</v>
      </c>
      <c r="F21" s="43">
        <f t="shared" si="1"/>
        <v>799</v>
      </c>
      <c r="G21" s="44">
        <f t="shared" si="2"/>
        <v>6177762</v>
      </c>
      <c r="H21" s="45">
        <f t="shared" si="3"/>
        <v>4911931.1827622075</v>
      </c>
      <c r="J21" s="39"/>
    </row>
    <row r="22" spans="1:10">
      <c r="A22" s="32"/>
      <c r="B22" s="46" t="s">
        <v>51</v>
      </c>
      <c r="C22" s="47">
        <v>21345</v>
      </c>
      <c r="D22" s="47">
        <v>452845</v>
      </c>
      <c r="E22" s="48">
        <f t="shared" si="0"/>
        <v>4.7135333281807239E-2</v>
      </c>
      <c r="F22" s="49">
        <f t="shared" si="1"/>
        <v>62.3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93708</v>
      </c>
      <c r="D23" s="41">
        <v>187058</v>
      </c>
      <c r="E23" s="42">
        <f t="shared" si="0"/>
        <v>0.50095692245185985</v>
      </c>
      <c r="F23" s="43">
        <f t="shared" si="1"/>
        <v>661.7</v>
      </c>
      <c r="G23" s="44">
        <f t="shared" si="2"/>
        <v>52635783.600000001</v>
      </c>
      <c r="H23" s="45">
        <f t="shared" si="3"/>
        <v>41850648.631974429</v>
      </c>
      <c r="J23" s="39"/>
    </row>
    <row r="24" spans="1:10">
      <c r="A24" s="32"/>
      <c r="B24" s="46" t="s">
        <v>53</v>
      </c>
      <c r="C24" s="47">
        <v>16</v>
      </c>
      <c r="D24" s="47">
        <v>547448</v>
      </c>
      <c r="E24" s="48">
        <f t="shared" si="0"/>
        <v>2.9226520144379009E-5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113</v>
      </c>
      <c r="D25" s="41">
        <v>228871</v>
      </c>
      <c r="E25" s="42">
        <f t="shared" si="0"/>
        <v>4.9372790786076E-4</v>
      </c>
      <c r="F25" s="43">
        <f t="shared" si="1"/>
        <v>0.7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8800</v>
      </c>
      <c r="D26" s="47">
        <v>306846</v>
      </c>
      <c r="E26" s="48">
        <f t="shared" si="0"/>
        <v>2.8678881262913646E-2</v>
      </c>
      <c r="F26" s="49">
        <f t="shared" si="1"/>
        <v>37.9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45181</v>
      </c>
      <c r="D27" s="41">
        <v>640649</v>
      </c>
      <c r="E27" s="42">
        <f t="shared" si="0"/>
        <v>7.0523796962143073E-2</v>
      </c>
      <c r="F27" s="43">
        <f t="shared" si="1"/>
        <v>93.2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92442</v>
      </c>
      <c r="D28" s="47">
        <v>272401</v>
      </c>
      <c r="E28" s="48">
        <f t="shared" si="0"/>
        <v>0.3393599876652435</v>
      </c>
      <c r="F28" s="49">
        <f t="shared" si="1"/>
        <v>448.3</v>
      </c>
      <c r="G28" s="50">
        <f t="shared" si="2"/>
        <v>32197548.600000001</v>
      </c>
      <c r="H28" s="51">
        <f t="shared" si="3"/>
        <v>25600232.410513982</v>
      </c>
      <c r="J28" s="39"/>
    </row>
    <row r="29" spans="1:10">
      <c r="A29" s="32"/>
      <c r="B29" s="40" t="s">
        <v>58</v>
      </c>
      <c r="C29" s="41">
        <v>64031</v>
      </c>
      <c r="D29" s="41">
        <v>167963</v>
      </c>
      <c r="E29" s="42">
        <f t="shared" si="0"/>
        <v>0.38122086411888334</v>
      </c>
      <c r="F29" s="43">
        <f t="shared" si="1"/>
        <v>503.6</v>
      </c>
      <c r="G29" s="44">
        <f t="shared" si="2"/>
        <v>25842911.600000001</v>
      </c>
      <c r="H29" s="45">
        <f t="shared" si="3"/>
        <v>20547668.126646381</v>
      </c>
      <c r="J29" s="39"/>
    </row>
    <row r="30" spans="1:10">
      <c r="A30" s="32"/>
      <c r="B30" s="46" t="s">
        <v>59</v>
      </c>
      <c r="C30" s="47">
        <v>0</v>
      </c>
      <c r="D30" s="47">
        <v>413673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10172</v>
      </c>
      <c r="D31" s="41">
        <v>68224</v>
      </c>
      <c r="E31" s="42">
        <f t="shared" si="0"/>
        <v>0.14909709193245779</v>
      </c>
      <c r="F31" s="43">
        <f t="shared" si="1"/>
        <v>196.9</v>
      </c>
      <c r="G31" s="44">
        <f t="shared" si="2"/>
        <v>985666.8</v>
      </c>
      <c r="H31" s="45">
        <f t="shared" si="3"/>
        <v>783702.49464667635</v>
      </c>
      <c r="J31" s="39"/>
    </row>
    <row r="32" spans="1:10" ht="13.5" customHeight="1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145679985.70000002</v>
      </c>
      <c r="H32" s="58">
        <f>SUM(H6:H31)</f>
        <v>115829982.518618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FA_2010_20120518</v>
      </c>
    </row>
    <row r="2" spans="1:16" s="1" customFormat="1" ht="24" customHeight="1">
      <c r="A2" s="13"/>
      <c r="B2" s="17" t="str">
        <f>"Referenzjahr "&amp;Info!C30</f>
        <v>Referenzjahr 2010</v>
      </c>
      <c r="C2" s="17"/>
      <c r="D2" s="17"/>
      <c r="E2" s="17"/>
      <c r="F2" s="18" t="s">
        <v>63</v>
      </c>
      <c r="G2" s="19">
        <f>Total_GLA!G2/3</f>
        <v>115829982.518618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1997</v>
      </c>
      <c r="D5" s="62">
        <v>2008</v>
      </c>
      <c r="E5" s="63"/>
      <c r="F5" s="64"/>
      <c r="G5" s="65"/>
    </row>
    <row r="6" spans="1:16">
      <c r="A6" s="32"/>
      <c r="B6" s="33" t="s">
        <v>35</v>
      </c>
      <c r="C6" s="47">
        <v>162878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480833</v>
      </c>
      <c r="D7" s="41">
        <v>869</v>
      </c>
      <c r="E7" s="43">
        <f t="shared" si="0"/>
        <v>102.1</v>
      </c>
      <c r="F7" s="44">
        <f t="shared" si="1"/>
        <v>1009749.2999999973</v>
      </c>
      <c r="G7" s="45">
        <f t="shared" si="2"/>
        <v>1336231.1369343637</v>
      </c>
    </row>
    <row r="8" spans="1:16">
      <c r="A8" s="32"/>
      <c r="B8" s="46" t="s">
        <v>37</v>
      </c>
      <c r="C8" s="47">
        <v>139190</v>
      </c>
      <c r="D8" s="47">
        <v>688</v>
      </c>
      <c r="E8" s="49">
        <f t="shared" si="0"/>
        <v>80.8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47751</v>
      </c>
      <c r="D9" s="41">
        <v>1557</v>
      </c>
      <c r="E9" s="43">
        <f t="shared" si="0"/>
        <v>183</v>
      </c>
      <c r="F9" s="44">
        <f t="shared" si="1"/>
        <v>3963333</v>
      </c>
      <c r="G9" s="45">
        <f t="shared" si="2"/>
        <v>5244795.8722422449</v>
      </c>
    </row>
    <row r="10" spans="1:16">
      <c r="A10" s="32"/>
      <c r="B10" s="46" t="s">
        <v>39</v>
      </c>
      <c r="C10" s="47">
        <v>72674</v>
      </c>
      <c r="D10" s="47">
        <v>1028</v>
      </c>
      <c r="E10" s="49">
        <f t="shared" si="0"/>
        <v>120.8</v>
      </c>
      <c r="F10" s="50">
        <f t="shared" si="1"/>
        <v>1511619.1999999997</v>
      </c>
      <c r="G10" s="51">
        <f t="shared" si="2"/>
        <v>2000370.4307869473</v>
      </c>
    </row>
    <row r="11" spans="1:16">
      <c r="A11" s="32"/>
      <c r="B11" s="40" t="s">
        <v>40</v>
      </c>
      <c r="C11" s="41">
        <v>39893</v>
      </c>
      <c r="D11" s="41">
        <v>1289</v>
      </c>
      <c r="E11" s="43">
        <f t="shared" si="0"/>
        <v>151.5</v>
      </c>
      <c r="F11" s="44">
        <f t="shared" si="1"/>
        <v>2054489.5</v>
      </c>
      <c r="G11" s="45">
        <f t="shared" si="2"/>
        <v>2718766.7675577691</v>
      </c>
    </row>
    <row r="12" spans="1:16">
      <c r="A12" s="32"/>
      <c r="B12" s="46" t="s">
        <v>41</v>
      </c>
      <c r="C12" s="47">
        <v>20887</v>
      </c>
      <c r="D12" s="47">
        <v>1007</v>
      </c>
      <c r="E12" s="49">
        <f t="shared" si="0"/>
        <v>118.3</v>
      </c>
      <c r="F12" s="50">
        <f t="shared" si="1"/>
        <v>382232.09999999992</v>
      </c>
      <c r="G12" s="51">
        <f t="shared" si="2"/>
        <v>505819.05187338154</v>
      </c>
    </row>
    <row r="13" spans="1:16">
      <c r="A13" s="32"/>
      <c r="B13" s="40" t="s">
        <v>42</v>
      </c>
      <c r="C13" s="41">
        <v>43361</v>
      </c>
      <c r="D13" s="41">
        <v>1316</v>
      </c>
      <c r="E13" s="43">
        <f t="shared" si="0"/>
        <v>154.6</v>
      </c>
      <c r="F13" s="44">
        <f t="shared" si="1"/>
        <v>2367510.5999999996</v>
      </c>
      <c r="G13" s="45">
        <f t="shared" si="2"/>
        <v>3132996.8545085057</v>
      </c>
    </row>
    <row r="14" spans="1:16">
      <c r="A14" s="32"/>
      <c r="B14" s="46" t="s">
        <v>43</v>
      </c>
      <c r="C14" s="47">
        <v>20221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152377</v>
      </c>
      <c r="D15" s="41">
        <v>757</v>
      </c>
      <c r="E15" s="43">
        <f t="shared" si="0"/>
        <v>89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78297</v>
      </c>
      <c r="D16" s="47">
        <v>552</v>
      </c>
      <c r="E16" s="49">
        <f t="shared" si="0"/>
        <v>64.900000000000006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3543</v>
      </c>
      <c r="D17" s="41">
        <v>275</v>
      </c>
      <c r="E17" s="43">
        <f t="shared" si="0"/>
        <v>32.299999999999997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51446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29472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23965</v>
      </c>
      <c r="D20" s="47">
        <v>906</v>
      </c>
      <c r="E20" s="49">
        <f t="shared" si="0"/>
        <v>106.5</v>
      </c>
      <c r="F20" s="50">
        <f t="shared" si="1"/>
        <v>155772.5</v>
      </c>
      <c r="G20" s="51">
        <f t="shared" si="2"/>
        <v>206138.36006433354</v>
      </c>
    </row>
    <row r="21" spans="1:7">
      <c r="A21" s="32"/>
      <c r="B21" s="40" t="s">
        <v>50</v>
      </c>
      <c r="C21" s="41">
        <v>15805</v>
      </c>
      <c r="D21" s="41">
        <v>1005</v>
      </c>
      <c r="E21" s="43">
        <f t="shared" si="0"/>
        <v>118.1</v>
      </c>
      <c r="F21" s="44">
        <f t="shared" si="1"/>
        <v>286070.49999999988</v>
      </c>
      <c r="G21" s="45">
        <f t="shared" si="2"/>
        <v>378565.56024191628</v>
      </c>
    </row>
    <row r="22" spans="1:7">
      <c r="A22" s="32"/>
      <c r="B22" s="46" t="s">
        <v>51</v>
      </c>
      <c r="C22" s="47">
        <v>176636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414357</v>
      </c>
      <c r="D23" s="41">
        <v>1794</v>
      </c>
      <c r="E23" s="43">
        <f t="shared" si="0"/>
        <v>210.8</v>
      </c>
      <c r="F23" s="44">
        <f t="shared" si="1"/>
        <v>45910755.600000001</v>
      </c>
      <c r="G23" s="45">
        <f t="shared" si="2"/>
        <v>60755061.828618132</v>
      </c>
    </row>
    <row r="24" spans="1:7">
      <c r="A24" s="32"/>
      <c r="B24" s="46" t="s">
        <v>53</v>
      </c>
      <c r="C24" s="47">
        <v>137032</v>
      </c>
      <c r="D24" s="47">
        <v>466</v>
      </c>
      <c r="E24" s="49">
        <f t="shared" si="0"/>
        <v>54.8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85118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192019</v>
      </c>
      <c r="D26" s="47">
        <v>1165</v>
      </c>
      <c r="E26" s="49">
        <f t="shared" si="0"/>
        <v>136.9</v>
      </c>
      <c r="F26" s="50">
        <f t="shared" si="1"/>
        <v>7085501.1000000015</v>
      </c>
      <c r="G26" s="51">
        <f t="shared" si="2"/>
        <v>9376453.3341124505</v>
      </c>
    </row>
    <row r="27" spans="1:7">
      <c r="A27" s="32"/>
      <c r="B27" s="40" t="s">
        <v>56</v>
      </c>
      <c r="C27" s="41">
        <v>268565</v>
      </c>
      <c r="D27" s="41">
        <v>720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241157</v>
      </c>
      <c r="D28" s="47">
        <v>1601</v>
      </c>
      <c r="E28" s="49">
        <f t="shared" si="0"/>
        <v>188.1</v>
      </c>
      <c r="F28" s="50">
        <f t="shared" si="1"/>
        <v>21245931.699999999</v>
      </c>
      <c r="G28" s="51">
        <f t="shared" si="2"/>
        <v>28115370.291141488</v>
      </c>
    </row>
    <row r="29" spans="1:7">
      <c r="A29" s="32"/>
      <c r="B29" s="40" t="s">
        <v>58</v>
      </c>
      <c r="C29" s="41">
        <v>71061</v>
      </c>
      <c r="D29" s="41">
        <v>1037</v>
      </c>
      <c r="E29" s="43">
        <f t="shared" si="0"/>
        <v>121.9</v>
      </c>
      <c r="F29" s="44">
        <f t="shared" si="1"/>
        <v>1556235.9000000004</v>
      </c>
      <c r="G29" s="45">
        <f t="shared" si="2"/>
        <v>2059413.03053647</v>
      </c>
    </row>
    <row r="30" spans="1:7">
      <c r="A30" s="32"/>
      <c r="B30" s="46" t="s">
        <v>59</v>
      </c>
      <c r="C30" s="47">
        <v>24156</v>
      </c>
      <c r="D30" s="47">
        <v>425</v>
      </c>
      <c r="E30" s="49">
        <f t="shared" si="0"/>
        <v>49.9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83191</v>
      </c>
      <c r="D31" s="41">
        <v>640</v>
      </c>
      <c r="E31" s="43">
        <f t="shared" si="0"/>
        <v>75.2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115829982.51861802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FA_2010_20120518</v>
      </c>
    </row>
    <row r="2" spans="1:8" s="1" customFormat="1" ht="24" customHeight="1">
      <c r="A2" s="13"/>
      <c r="B2" s="68" t="str">
        <f>"Referenzjahr "&amp;Info!C30</f>
        <v>Referenzjahr 2010</v>
      </c>
      <c r="G2" s="18" t="s">
        <v>68</v>
      </c>
      <c r="H2" s="19">
        <f>Total_GLA!G2/6</f>
        <v>57914991.259309001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51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2000</v>
      </c>
      <c r="D5" s="62">
        <f>GLA_1!D5</f>
        <v>2000</v>
      </c>
      <c r="E5" s="69"/>
      <c r="F5" s="69"/>
      <c r="G5" s="70"/>
      <c r="H5" s="71"/>
    </row>
    <row r="6" spans="1:8">
      <c r="A6" s="32"/>
      <c r="B6" s="33" t="s">
        <v>35</v>
      </c>
      <c r="C6" s="34">
        <v>39653</v>
      </c>
      <c r="D6" s="72">
        <f>GLA_1!D6</f>
        <v>1247947</v>
      </c>
      <c r="E6" s="35">
        <f t="shared" ref="E6:E32" si="0">C6/D6</f>
        <v>3.1774586581000637E-2</v>
      </c>
      <c r="F6" s="36">
        <f t="shared" ref="F6:F32" si="1">ROUND(E6/E$32*100,1)</f>
        <v>46.1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108006</v>
      </c>
      <c r="D7" s="73">
        <f>GLA_1!D7</f>
        <v>957182</v>
      </c>
      <c r="E7" s="42">
        <f t="shared" si="0"/>
        <v>0.11283747500475354</v>
      </c>
      <c r="F7" s="43">
        <f t="shared" si="1"/>
        <v>163.6</v>
      </c>
      <c r="G7" s="44">
        <f t="shared" si="2"/>
        <v>6869181.5999999996</v>
      </c>
      <c r="H7" s="45">
        <f t="shared" si="3"/>
        <v>17691716.509729911</v>
      </c>
    </row>
    <row r="8" spans="1:8">
      <c r="A8" s="32"/>
      <c r="B8" s="46" t="s">
        <v>37</v>
      </c>
      <c r="C8" s="47">
        <v>39768</v>
      </c>
      <c r="D8" s="74">
        <f>GLA_1!D8</f>
        <v>350512</v>
      </c>
      <c r="E8" s="48">
        <f t="shared" si="0"/>
        <v>0.11345688592687268</v>
      </c>
      <c r="F8" s="49">
        <f t="shared" si="1"/>
        <v>164.5</v>
      </c>
      <c r="G8" s="50">
        <f t="shared" si="2"/>
        <v>2565036</v>
      </c>
      <c r="H8" s="51">
        <f t="shared" si="3"/>
        <v>6606302.2339155469</v>
      </c>
    </row>
    <row r="9" spans="1:8">
      <c r="A9" s="32"/>
      <c r="B9" s="40" t="s">
        <v>38</v>
      </c>
      <c r="C9" s="41">
        <v>4779</v>
      </c>
      <c r="D9" s="73">
        <f>GLA_1!D9</f>
        <v>34777</v>
      </c>
      <c r="E9" s="42">
        <f t="shared" si="0"/>
        <v>0.13741840871840585</v>
      </c>
      <c r="F9" s="43">
        <f t="shared" si="1"/>
        <v>199.3</v>
      </c>
      <c r="G9" s="44">
        <f t="shared" si="2"/>
        <v>474554.70000000007</v>
      </c>
      <c r="H9" s="45">
        <f t="shared" si="3"/>
        <v>1222225.2532616006</v>
      </c>
    </row>
    <row r="10" spans="1:8">
      <c r="A10" s="32"/>
      <c r="B10" s="46" t="s">
        <v>39</v>
      </c>
      <c r="C10" s="47">
        <v>12834</v>
      </c>
      <c r="D10" s="74">
        <f>GLA_1!D10</f>
        <v>128710</v>
      </c>
      <c r="E10" s="48">
        <f t="shared" si="0"/>
        <v>9.9712532048791852E-2</v>
      </c>
      <c r="F10" s="49">
        <f t="shared" si="1"/>
        <v>144.6</v>
      </c>
      <c r="G10" s="50">
        <f t="shared" si="2"/>
        <v>572396.39999999991</v>
      </c>
      <c r="H10" s="51">
        <f t="shared" si="3"/>
        <v>1474218.5357262888</v>
      </c>
    </row>
    <row r="11" spans="1:8">
      <c r="A11" s="32"/>
      <c r="B11" s="40" t="s">
        <v>40</v>
      </c>
      <c r="C11" s="41">
        <v>4329</v>
      </c>
      <c r="D11" s="73">
        <f>GLA_1!D11</f>
        <v>32427</v>
      </c>
      <c r="E11" s="42">
        <f t="shared" si="0"/>
        <v>0.13349986122675547</v>
      </c>
      <c r="F11" s="43">
        <f t="shared" si="1"/>
        <v>193.6</v>
      </c>
      <c r="G11" s="44">
        <f t="shared" si="2"/>
        <v>405194.39999999997</v>
      </c>
      <c r="H11" s="45">
        <f t="shared" si="3"/>
        <v>1043586.3940662313</v>
      </c>
    </row>
    <row r="12" spans="1:8">
      <c r="A12" s="32"/>
      <c r="B12" s="46" t="s">
        <v>41</v>
      </c>
      <c r="C12" s="47">
        <v>4271</v>
      </c>
      <c r="D12" s="74">
        <f>GLA_1!D12</f>
        <v>37235</v>
      </c>
      <c r="E12" s="48">
        <f t="shared" si="0"/>
        <v>0.11470390761380421</v>
      </c>
      <c r="F12" s="49">
        <f t="shared" si="1"/>
        <v>166.3</v>
      </c>
      <c r="G12" s="50">
        <f t="shared" si="2"/>
        <v>283167.30000000005</v>
      </c>
      <c r="H12" s="51">
        <f t="shared" si="3"/>
        <v>729303.12345005455</v>
      </c>
    </row>
    <row r="13" spans="1:8">
      <c r="A13" s="32"/>
      <c r="B13" s="40" t="s">
        <v>42</v>
      </c>
      <c r="C13" s="41">
        <v>2468</v>
      </c>
      <c r="D13" s="73">
        <f>GLA_1!D13</f>
        <v>38183</v>
      </c>
      <c r="E13" s="42">
        <f t="shared" si="0"/>
        <v>6.4636094597071994E-2</v>
      </c>
      <c r="F13" s="43">
        <f t="shared" si="1"/>
        <v>93.7</v>
      </c>
      <c r="G13" s="44">
        <f t="shared" si="2"/>
        <v>0</v>
      </c>
      <c r="H13" s="45">
        <f t="shared" si="3"/>
        <v>0</v>
      </c>
    </row>
    <row r="14" spans="1:8">
      <c r="A14" s="32"/>
      <c r="B14" s="46" t="s">
        <v>43</v>
      </c>
      <c r="C14" s="47">
        <v>5580</v>
      </c>
      <c r="D14" s="74">
        <f>GLA_1!D14</f>
        <v>100052</v>
      </c>
      <c r="E14" s="48">
        <f t="shared" si="0"/>
        <v>5.5770999080478154E-2</v>
      </c>
      <c r="F14" s="49">
        <f t="shared" si="1"/>
        <v>80.900000000000006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34430</v>
      </c>
      <c r="D15" s="73">
        <f>GLA_1!D15</f>
        <v>241708</v>
      </c>
      <c r="E15" s="42">
        <f t="shared" si="0"/>
        <v>0.14244460257831765</v>
      </c>
      <c r="F15" s="43">
        <f t="shared" si="1"/>
        <v>206.6</v>
      </c>
      <c r="G15" s="44">
        <f t="shared" si="2"/>
        <v>3670238</v>
      </c>
      <c r="H15" s="45">
        <f t="shared" si="3"/>
        <v>9452772.3971132301</v>
      </c>
    </row>
    <row r="16" spans="1:8">
      <c r="A16" s="32"/>
      <c r="B16" s="46" t="s">
        <v>45</v>
      </c>
      <c r="C16" s="47">
        <v>9197</v>
      </c>
      <c r="D16" s="74">
        <f>GLA_1!D16</f>
        <v>244325</v>
      </c>
      <c r="E16" s="48">
        <f t="shared" si="0"/>
        <v>3.7642484395784305E-2</v>
      </c>
      <c r="F16" s="49">
        <f t="shared" si="1"/>
        <v>54.6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925</v>
      </c>
      <c r="D17" s="73">
        <f>GLA_1!D17</f>
        <v>188106</v>
      </c>
      <c r="E17" s="42">
        <f t="shared" si="0"/>
        <v>4.9174401667145123E-3</v>
      </c>
      <c r="F17" s="43">
        <f t="shared" si="1"/>
        <v>7.1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6069</v>
      </c>
      <c r="D18" s="74">
        <f>GLA_1!D18</f>
        <v>259352</v>
      </c>
      <c r="E18" s="48">
        <f t="shared" si="0"/>
        <v>2.3400629260618772E-2</v>
      </c>
      <c r="F18" s="49">
        <f t="shared" si="1"/>
        <v>33.9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3013</v>
      </c>
      <c r="D19" s="73">
        <f>GLA_1!D19</f>
        <v>73394</v>
      </c>
      <c r="E19" s="42">
        <f t="shared" si="0"/>
        <v>4.1052402103714199E-2</v>
      </c>
      <c r="F19" s="43">
        <f t="shared" si="1"/>
        <v>59.5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6813</v>
      </c>
      <c r="D20" s="74">
        <f>GLA_1!D20</f>
        <v>53510</v>
      </c>
      <c r="E20" s="48">
        <f t="shared" si="0"/>
        <v>0.12732199588861895</v>
      </c>
      <c r="F20" s="49">
        <f t="shared" si="1"/>
        <v>184.6</v>
      </c>
      <c r="G20" s="50">
        <f t="shared" si="2"/>
        <v>576379.79999999993</v>
      </c>
      <c r="H20" s="51">
        <f t="shared" si="3"/>
        <v>1484477.8632049593</v>
      </c>
    </row>
    <row r="21" spans="1:8">
      <c r="A21" s="32"/>
      <c r="B21" s="40" t="s">
        <v>50</v>
      </c>
      <c r="C21" s="41">
        <v>3632</v>
      </c>
      <c r="D21" s="73">
        <f>GLA_1!D21</f>
        <v>14612</v>
      </c>
      <c r="E21" s="42">
        <f t="shared" si="0"/>
        <v>0.2485628250752806</v>
      </c>
      <c r="F21" s="43">
        <f t="shared" si="1"/>
        <v>360.5</v>
      </c>
      <c r="G21" s="44">
        <f t="shared" si="2"/>
        <v>946136</v>
      </c>
      <c r="H21" s="45">
        <f t="shared" si="3"/>
        <v>2436792.4545261431</v>
      </c>
    </row>
    <row r="22" spans="1:8">
      <c r="A22" s="32"/>
      <c r="B22" s="46" t="s">
        <v>51</v>
      </c>
      <c r="C22" s="47">
        <v>37582</v>
      </c>
      <c r="D22" s="74">
        <f>GLA_1!D22</f>
        <v>452845</v>
      </c>
      <c r="E22" s="48">
        <f t="shared" si="0"/>
        <v>8.2990868840331675E-2</v>
      </c>
      <c r="F22" s="49">
        <f t="shared" si="1"/>
        <v>120.3</v>
      </c>
      <c r="G22" s="50">
        <f t="shared" si="2"/>
        <v>762914.59999999986</v>
      </c>
      <c r="H22" s="51">
        <f t="shared" si="3"/>
        <v>1964902.0233114802</v>
      </c>
    </row>
    <row r="23" spans="1:8">
      <c r="A23" s="32"/>
      <c r="B23" s="40" t="s">
        <v>52</v>
      </c>
      <c r="C23" s="41">
        <v>27517</v>
      </c>
      <c r="D23" s="73">
        <f>GLA_1!D23</f>
        <v>187058</v>
      </c>
      <c r="E23" s="42">
        <f t="shared" si="0"/>
        <v>0.14710410674763977</v>
      </c>
      <c r="F23" s="43">
        <f t="shared" si="1"/>
        <v>213.3</v>
      </c>
      <c r="G23" s="44">
        <f t="shared" si="2"/>
        <v>3117676.1</v>
      </c>
      <c r="H23" s="45">
        <f t="shared" si="3"/>
        <v>8029638.01835729</v>
      </c>
    </row>
    <row r="24" spans="1:8">
      <c r="A24" s="32"/>
      <c r="B24" s="46" t="s">
        <v>53</v>
      </c>
      <c r="C24" s="47">
        <v>20283</v>
      </c>
      <c r="D24" s="74">
        <f>GLA_1!D24</f>
        <v>547448</v>
      </c>
      <c r="E24" s="48">
        <f t="shared" si="0"/>
        <v>3.7050094255527466E-2</v>
      </c>
      <c r="F24" s="49">
        <f t="shared" si="1"/>
        <v>53.7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24877</v>
      </c>
      <c r="D25" s="73">
        <f>GLA_1!D25</f>
        <v>228871</v>
      </c>
      <c r="E25" s="42">
        <f t="shared" si="0"/>
        <v>0.10869441737922236</v>
      </c>
      <c r="F25" s="43">
        <f t="shared" si="1"/>
        <v>157.6</v>
      </c>
      <c r="G25" s="44">
        <f t="shared" si="2"/>
        <v>1432915.2</v>
      </c>
      <c r="H25" s="45">
        <f t="shared" si="3"/>
        <v>3690502.1554362369</v>
      </c>
    </row>
    <row r="26" spans="1:8">
      <c r="A26" s="32"/>
      <c r="B26" s="46" t="s">
        <v>55</v>
      </c>
      <c r="C26" s="47">
        <v>16058</v>
      </c>
      <c r="D26" s="74">
        <f>GLA_1!D26</f>
        <v>306846</v>
      </c>
      <c r="E26" s="48">
        <f t="shared" si="0"/>
        <v>5.233244037725765E-2</v>
      </c>
      <c r="F26" s="49">
        <f t="shared" si="1"/>
        <v>75.900000000000006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43939</v>
      </c>
      <c r="D27" s="73">
        <f>GLA_1!D27</f>
        <v>640649</v>
      </c>
      <c r="E27" s="42">
        <f t="shared" si="0"/>
        <v>6.8585137883614894E-2</v>
      </c>
      <c r="F27" s="43">
        <f t="shared" si="1"/>
        <v>99.5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20784</v>
      </c>
      <c r="D28" s="74">
        <f>GLA_1!D28</f>
        <v>272401</v>
      </c>
      <c r="E28" s="48">
        <f t="shared" si="0"/>
        <v>7.6299279371221107E-2</v>
      </c>
      <c r="F28" s="49">
        <f t="shared" si="1"/>
        <v>110.6</v>
      </c>
      <c r="G28" s="50">
        <f t="shared" si="2"/>
        <v>220310.39999999988</v>
      </c>
      <c r="H28" s="51">
        <f t="shared" si="3"/>
        <v>567413.90283599414</v>
      </c>
    </row>
    <row r="29" spans="1:8">
      <c r="A29" s="32"/>
      <c r="B29" s="40" t="s">
        <v>58</v>
      </c>
      <c r="C29" s="41">
        <v>10294</v>
      </c>
      <c r="D29" s="73">
        <f>GLA_1!D29</f>
        <v>167963</v>
      </c>
      <c r="E29" s="42">
        <f t="shared" si="0"/>
        <v>6.1287307323636755E-2</v>
      </c>
      <c r="F29" s="43">
        <f t="shared" si="1"/>
        <v>88.9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7348</v>
      </c>
      <c r="D30" s="74">
        <f>GLA_1!D30</f>
        <v>413673</v>
      </c>
      <c r="E30" s="48">
        <f t="shared" si="0"/>
        <v>1.7762822325846743E-2</v>
      </c>
      <c r="F30" s="49">
        <f t="shared" si="1"/>
        <v>25.8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8124</v>
      </c>
      <c r="D31" s="73">
        <f>GLA_1!D31</f>
        <v>68224</v>
      </c>
      <c r="E31" s="42">
        <f t="shared" si="0"/>
        <v>0.11907833020637899</v>
      </c>
      <c r="F31" s="43">
        <f t="shared" si="1"/>
        <v>172.7</v>
      </c>
      <c r="G31" s="44">
        <f t="shared" si="2"/>
        <v>590614.79999999993</v>
      </c>
      <c r="H31" s="45">
        <f t="shared" si="3"/>
        <v>1521140.3943740297</v>
      </c>
    </row>
    <row r="32" spans="1:8" ht="13.5" customHeight="1">
      <c r="B32" s="53" t="s">
        <v>61</v>
      </c>
      <c r="C32" s="54">
        <v>502573</v>
      </c>
      <c r="D32" s="75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22486715.300000001</v>
      </c>
      <c r="H32" s="58">
        <f>SUM(H6:H31)</f>
        <v>57914991.259309001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FA_2010_20120518</v>
      </c>
    </row>
    <row r="2" spans="1:8" s="1" customFormat="1" ht="23.25" customHeight="1">
      <c r="A2" s="13"/>
      <c r="B2" s="77" t="str">
        <f>"Referenzjahr "&amp;Info!C30</f>
        <v>Referenzjahr 2010</v>
      </c>
      <c r="D2" s="14"/>
      <c r="E2" s="14"/>
      <c r="F2" s="14"/>
      <c r="G2" s="18" t="s">
        <v>73</v>
      </c>
      <c r="H2" s="19">
        <f>Total_GLA!G2/6</f>
        <v>57914991.259309001</v>
      </c>
    </row>
    <row r="3" spans="1:8" s="1" customFormat="1" ht="23.25" customHeight="1">
      <c r="A3" s="13"/>
      <c r="B3" s="98"/>
      <c r="C3" s="98"/>
      <c r="H3" s="21" t="s">
        <v>70</v>
      </c>
    </row>
    <row r="4" spans="1:8" ht="38.25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2007</v>
      </c>
      <c r="D5" s="62">
        <v>2008</v>
      </c>
      <c r="E5" s="69"/>
      <c r="F5" s="69"/>
      <c r="G5" s="70"/>
      <c r="H5" s="71"/>
    </row>
    <row r="6" spans="1:8">
      <c r="A6" s="32"/>
      <c r="B6" s="33" t="s">
        <v>35</v>
      </c>
      <c r="C6" s="34">
        <v>1307567</v>
      </c>
      <c r="D6" s="34">
        <v>172900</v>
      </c>
      <c r="E6" s="35">
        <f t="shared" ref="E6:E32" si="0">D6/C6</f>
        <v>0.13223031783457367</v>
      </c>
      <c r="F6" s="36">
        <f t="shared" ref="F6:F32" si="1">ROUND(E6/E$32*100,1)</f>
        <v>24.3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962982</v>
      </c>
      <c r="D7" s="41">
        <v>595944</v>
      </c>
      <c r="E7" s="42">
        <f t="shared" si="0"/>
        <v>0.61885268883530531</v>
      </c>
      <c r="F7" s="43">
        <f t="shared" si="1"/>
        <v>113.8</v>
      </c>
      <c r="G7" s="44">
        <f t="shared" si="2"/>
        <v>13289151.599999998</v>
      </c>
      <c r="H7" s="45">
        <f t="shared" si="3"/>
        <v>2971240.0616212785</v>
      </c>
    </row>
    <row r="8" spans="1:8">
      <c r="A8" s="32"/>
      <c r="B8" s="46" t="s">
        <v>37</v>
      </c>
      <c r="C8" s="47">
        <v>363475</v>
      </c>
      <c r="D8" s="47">
        <v>149344</v>
      </c>
      <c r="E8" s="48">
        <f t="shared" si="0"/>
        <v>0.41087832725772061</v>
      </c>
      <c r="F8" s="49">
        <f t="shared" si="1"/>
        <v>75.599999999999994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34989</v>
      </c>
      <c r="D9" s="41">
        <v>107657</v>
      </c>
      <c r="E9" s="42">
        <f t="shared" si="0"/>
        <v>3.0768813055531741</v>
      </c>
      <c r="F9" s="43">
        <f t="shared" si="1"/>
        <v>565.9</v>
      </c>
      <c r="G9" s="44">
        <f t="shared" si="2"/>
        <v>16301375.1</v>
      </c>
      <c r="H9" s="45">
        <f t="shared" si="3"/>
        <v>3644724.6757750572</v>
      </c>
    </row>
    <row r="10" spans="1:8">
      <c r="A10" s="32"/>
      <c r="B10" s="46" t="s">
        <v>39</v>
      </c>
      <c r="C10" s="47">
        <v>141024</v>
      </c>
      <c r="D10" s="47">
        <v>90792</v>
      </c>
      <c r="E10" s="48">
        <f t="shared" si="0"/>
        <v>0.64380530973451322</v>
      </c>
      <c r="F10" s="49">
        <f t="shared" si="1"/>
        <v>118.4</v>
      </c>
      <c r="G10" s="50">
        <f t="shared" si="2"/>
        <v>2594841.600000001</v>
      </c>
      <c r="H10" s="51">
        <f t="shared" si="3"/>
        <v>580164.74998159113</v>
      </c>
    </row>
    <row r="11" spans="1:8">
      <c r="A11" s="32"/>
      <c r="B11" s="40" t="s">
        <v>40</v>
      </c>
      <c r="C11" s="41">
        <v>33997</v>
      </c>
      <c r="D11" s="41">
        <v>49059</v>
      </c>
      <c r="E11" s="42">
        <f t="shared" si="0"/>
        <v>1.4430390916845603</v>
      </c>
      <c r="F11" s="43">
        <f t="shared" si="1"/>
        <v>265.39999999999998</v>
      </c>
      <c r="G11" s="44">
        <f t="shared" si="2"/>
        <v>5623103.7999999989</v>
      </c>
      <c r="H11" s="45">
        <f t="shared" si="3"/>
        <v>1257235.3588934033</v>
      </c>
    </row>
    <row r="12" spans="1:8">
      <c r="A12" s="32"/>
      <c r="B12" s="46" t="s">
        <v>41</v>
      </c>
      <c r="C12" s="47">
        <v>40287</v>
      </c>
      <c r="D12" s="47">
        <v>27590</v>
      </c>
      <c r="E12" s="48">
        <f t="shared" si="0"/>
        <v>0.68483629955072356</v>
      </c>
      <c r="F12" s="49">
        <f t="shared" si="1"/>
        <v>126</v>
      </c>
      <c r="G12" s="50">
        <f t="shared" si="2"/>
        <v>1047462</v>
      </c>
      <c r="H12" s="51">
        <f t="shared" si="3"/>
        <v>234195.61692907082</v>
      </c>
    </row>
    <row r="13" spans="1:8">
      <c r="A13" s="32"/>
      <c r="B13" s="40" t="s">
        <v>42</v>
      </c>
      <c r="C13" s="41">
        <v>38237</v>
      </c>
      <c r="D13" s="41">
        <v>68530</v>
      </c>
      <c r="E13" s="42">
        <f t="shared" si="0"/>
        <v>1.7922431153071632</v>
      </c>
      <c r="F13" s="43">
        <f t="shared" si="1"/>
        <v>329.6</v>
      </c>
      <c r="G13" s="44">
        <f t="shared" si="2"/>
        <v>8779215.2000000011</v>
      </c>
      <c r="H13" s="45">
        <f t="shared" si="3"/>
        <v>1962890.9878516602</v>
      </c>
    </row>
    <row r="14" spans="1:8">
      <c r="A14" s="32"/>
      <c r="B14" s="46" t="s">
        <v>43</v>
      </c>
      <c r="C14" s="47">
        <v>109141</v>
      </c>
      <c r="D14" s="47">
        <v>23869</v>
      </c>
      <c r="E14" s="48">
        <f t="shared" si="0"/>
        <v>0.2186987474917767</v>
      </c>
      <c r="F14" s="49">
        <f t="shared" si="1"/>
        <v>40.200000000000003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263241</v>
      </c>
      <c r="D15" s="41">
        <v>167070</v>
      </c>
      <c r="E15" s="42">
        <f t="shared" si="0"/>
        <v>0.63466557261216905</v>
      </c>
      <c r="F15" s="43">
        <f t="shared" si="1"/>
        <v>116.7</v>
      </c>
      <c r="G15" s="44">
        <f t="shared" si="2"/>
        <v>4396124.7000000011</v>
      </c>
      <c r="H15" s="45">
        <f t="shared" si="3"/>
        <v>982902.61242281494</v>
      </c>
    </row>
    <row r="16" spans="1:8">
      <c r="A16" s="32"/>
      <c r="B16" s="46" t="s">
        <v>45</v>
      </c>
      <c r="C16" s="47">
        <v>250240</v>
      </c>
      <c r="D16" s="47">
        <v>79049</v>
      </c>
      <c r="E16" s="48">
        <f t="shared" si="0"/>
        <v>0.3158927429667519</v>
      </c>
      <c r="F16" s="49">
        <f t="shared" si="1"/>
        <v>58.1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185227</v>
      </c>
      <c r="D17" s="41">
        <v>3700</v>
      </c>
      <c r="E17" s="42">
        <f t="shared" si="0"/>
        <v>1.9975489534463119E-2</v>
      </c>
      <c r="F17" s="43">
        <f t="shared" si="1"/>
        <v>3.7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269145</v>
      </c>
      <c r="D18" s="47">
        <v>51756</v>
      </c>
      <c r="E18" s="48">
        <f t="shared" si="0"/>
        <v>0.19229783202363038</v>
      </c>
      <c r="F18" s="49">
        <f t="shared" si="1"/>
        <v>35.4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74527</v>
      </c>
      <c r="D19" s="41">
        <v>29842</v>
      </c>
      <c r="E19" s="42">
        <f t="shared" si="0"/>
        <v>0.4004186402243482</v>
      </c>
      <c r="F19" s="43">
        <f t="shared" si="1"/>
        <v>73.599999999999994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52654</v>
      </c>
      <c r="D20" s="47">
        <v>24286</v>
      </c>
      <c r="E20" s="48">
        <f t="shared" si="0"/>
        <v>0.4612375128195389</v>
      </c>
      <c r="F20" s="49">
        <f t="shared" si="1"/>
        <v>84.8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15471</v>
      </c>
      <c r="D21" s="41">
        <v>17252</v>
      </c>
      <c r="E21" s="42">
        <f t="shared" si="0"/>
        <v>1.1151186090104066</v>
      </c>
      <c r="F21" s="43">
        <f t="shared" si="1"/>
        <v>205.1</v>
      </c>
      <c r="G21" s="44">
        <f t="shared" si="2"/>
        <v>1626002.0999999999</v>
      </c>
      <c r="H21" s="45">
        <f t="shared" si="3"/>
        <v>363547.85656898736</v>
      </c>
    </row>
    <row r="22" spans="1:8">
      <c r="A22" s="32"/>
      <c r="B22" s="46" t="s">
        <v>51</v>
      </c>
      <c r="C22" s="47">
        <v>465937</v>
      </c>
      <c r="D22" s="47">
        <v>202554</v>
      </c>
      <c r="E22" s="48">
        <f t="shared" si="0"/>
        <v>0.434724007752121</v>
      </c>
      <c r="F22" s="49">
        <f t="shared" si="1"/>
        <v>80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188762</v>
      </c>
      <c r="D23" s="41">
        <v>710544</v>
      </c>
      <c r="E23" s="42">
        <f t="shared" si="0"/>
        <v>3.7642322077536794</v>
      </c>
      <c r="F23" s="43">
        <f t="shared" si="1"/>
        <v>692.4</v>
      </c>
      <c r="G23" s="44">
        <f t="shared" si="2"/>
        <v>111822608.8</v>
      </c>
      <c r="H23" s="45">
        <f t="shared" si="3"/>
        <v>25001732.620881844</v>
      </c>
    </row>
    <row r="24" spans="1:8">
      <c r="A24" s="32"/>
      <c r="B24" s="46" t="s">
        <v>53</v>
      </c>
      <c r="C24" s="47">
        <v>581562</v>
      </c>
      <c r="D24" s="47">
        <v>140373</v>
      </c>
      <c r="E24" s="48">
        <f t="shared" si="0"/>
        <v>0.24137237302299669</v>
      </c>
      <c r="F24" s="49">
        <f t="shared" si="1"/>
        <v>44.4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238316</v>
      </c>
      <c r="D25" s="41">
        <v>99102</v>
      </c>
      <c r="E25" s="42">
        <f t="shared" si="0"/>
        <v>0.41584283052753485</v>
      </c>
      <c r="F25" s="43">
        <f t="shared" si="1"/>
        <v>76.5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328580</v>
      </c>
      <c r="D26" s="47">
        <v>281220</v>
      </c>
      <c r="E26" s="48">
        <f t="shared" si="0"/>
        <v>0.85586462961835774</v>
      </c>
      <c r="F26" s="49">
        <f t="shared" si="1"/>
        <v>157.4</v>
      </c>
      <c r="G26" s="50">
        <f t="shared" si="2"/>
        <v>18860492.000000004</v>
      </c>
      <c r="H26" s="51">
        <f t="shared" si="3"/>
        <v>4216901.9587591765</v>
      </c>
    </row>
    <row r="27" spans="1:8">
      <c r="A27" s="32"/>
      <c r="B27" s="40" t="s">
        <v>56</v>
      </c>
      <c r="C27" s="41">
        <v>672039</v>
      </c>
      <c r="D27" s="41">
        <v>321203</v>
      </c>
      <c r="E27" s="42">
        <f t="shared" si="0"/>
        <v>0.47795291642300519</v>
      </c>
      <c r="F27" s="43">
        <f t="shared" si="1"/>
        <v>87.9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298580</v>
      </c>
      <c r="D28" s="47">
        <v>522425</v>
      </c>
      <c r="E28" s="48">
        <f t="shared" si="0"/>
        <v>1.749698573246701</v>
      </c>
      <c r="F28" s="49">
        <f t="shared" si="1"/>
        <v>321.8</v>
      </c>
      <c r="G28" s="50">
        <f t="shared" si="2"/>
        <v>66225044</v>
      </c>
      <c r="H28" s="51">
        <f t="shared" si="3"/>
        <v>14806852.215865454</v>
      </c>
    </row>
    <row r="29" spans="1:8">
      <c r="A29" s="32"/>
      <c r="B29" s="40" t="s">
        <v>58</v>
      </c>
      <c r="C29" s="41">
        <v>169782</v>
      </c>
      <c r="D29" s="41">
        <v>80293</v>
      </c>
      <c r="E29" s="42">
        <f t="shared" si="0"/>
        <v>0.47291821276696</v>
      </c>
      <c r="F29" s="43">
        <f t="shared" si="1"/>
        <v>87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438177</v>
      </c>
      <c r="D30" s="47">
        <v>28248</v>
      </c>
      <c r="E30" s="48">
        <f t="shared" si="0"/>
        <v>6.4467098912083479E-2</v>
      </c>
      <c r="F30" s="49">
        <f t="shared" si="1"/>
        <v>11.9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69555</v>
      </c>
      <c r="D31" s="41">
        <v>83855</v>
      </c>
      <c r="E31" s="42">
        <f t="shared" si="0"/>
        <v>1.2055926964272878</v>
      </c>
      <c r="F31" s="43">
        <f t="shared" si="1"/>
        <v>221.7</v>
      </c>
      <c r="G31" s="44">
        <f t="shared" si="2"/>
        <v>8464843.5</v>
      </c>
      <c r="H31" s="45">
        <f t="shared" si="3"/>
        <v>1892602.5437586613</v>
      </c>
    </row>
    <row r="32" spans="1:8" ht="13.5" customHeight="1">
      <c r="B32" s="53" t="s">
        <v>61</v>
      </c>
      <c r="C32" s="54">
        <v>7593494</v>
      </c>
      <c r="D32" s="54">
        <v>4128457</v>
      </c>
      <c r="E32" s="55">
        <f t="shared" si="0"/>
        <v>0.54368344796216339</v>
      </c>
      <c r="F32" s="56">
        <f t="shared" si="1"/>
        <v>100</v>
      </c>
      <c r="G32" s="57">
        <f>SUM(G6:G31)</f>
        <v>259030264.40000001</v>
      </c>
      <c r="H32" s="58">
        <f>SUM(H6:H31)</f>
        <v>57914991.259309001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2010</v>
      </c>
      <c r="C1" s="78"/>
      <c r="D1" s="78"/>
      <c r="E1" s="79"/>
      <c r="G1" s="16" t="str">
        <f>Info!C$28</f>
        <v>FA_2010_20120518</v>
      </c>
    </row>
    <row r="2" spans="1:10" ht="18" customHeight="1">
      <c r="F2" s="80" t="s">
        <v>76</v>
      </c>
      <c r="G2" s="81">
        <v>347489947.55585402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2118578.6121890419</v>
      </c>
      <c r="D7" s="44">
        <f>GLA_2!$G7</f>
        <v>1336231.1369343637</v>
      </c>
      <c r="E7" s="44">
        <f>GLA_3!$H7</f>
        <v>17691716.509729911</v>
      </c>
      <c r="F7" s="44">
        <f>GLA_4!$H7</f>
        <v>2971240.0616212785</v>
      </c>
      <c r="G7" s="91">
        <f t="shared" si="0"/>
        <v>24117766.320474595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6606302.2339155469</v>
      </c>
      <c r="F8" s="50">
        <f>GLA_4!$H8</f>
        <v>0</v>
      </c>
      <c r="G8" s="92">
        <f t="shared" si="0"/>
        <v>6606302.2339155469</v>
      </c>
      <c r="J8" s="90"/>
    </row>
    <row r="9" spans="1:10" s="85" customFormat="1">
      <c r="A9" s="32"/>
      <c r="B9" s="40" t="s">
        <v>38</v>
      </c>
      <c r="C9" s="44">
        <f>GLA_1!$H9</f>
        <v>645548.51161476062</v>
      </c>
      <c r="D9" s="44">
        <f>GLA_2!$G9</f>
        <v>5244795.8722422449</v>
      </c>
      <c r="E9" s="44">
        <f>GLA_3!$H9</f>
        <v>1222225.2532616006</v>
      </c>
      <c r="F9" s="44">
        <f>GLA_4!$H9</f>
        <v>3644724.6757750572</v>
      </c>
      <c r="G9" s="91">
        <f t="shared" si="0"/>
        <v>10757294.312893663</v>
      </c>
      <c r="J9" s="90"/>
    </row>
    <row r="10" spans="1:10" s="85" customFormat="1">
      <c r="A10" s="32"/>
      <c r="B10" s="46" t="s">
        <v>39</v>
      </c>
      <c r="C10" s="50">
        <f>GLA_1!$H10</f>
        <v>1915226.050101279</v>
      </c>
      <c r="D10" s="50">
        <f>GLA_2!$G10</f>
        <v>2000370.4307869473</v>
      </c>
      <c r="E10" s="50">
        <f>GLA_3!$H10</f>
        <v>1474218.5357262888</v>
      </c>
      <c r="F10" s="50">
        <f>GLA_4!$H10</f>
        <v>580164.74998159113</v>
      </c>
      <c r="G10" s="92">
        <f t="shared" si="0"/>
        <v>5969979.7665961068</v>
      </c>
      <c r="J10" s="90"/>
    </row>
    <row r="11" spans="1:10" s="85" customFormat="1">
      <c r="A11" s="32"/>
      <c r="B11" s="40" t="s">
        <v>40</v>
      </c>
      <c r="C11" s="44">
        <f>GLA_1!$H11</f>
        <v>373513.40652811906</v>
      </c>
      <c r="D11" s="44">
        <f>GLA_2!$G11</f>
        <v>2718766.7675577691</v>
      </c>
      <c r="E11" s="44">
        <f>GLA_3!$H11</f>
        <v>1043586.3940662313</v>
      </c>
      <c r="F11" s="44">
        <f>GLA_4!$H11</f>
        <v>1257235.3588934033</v>
      </c>
      <c r="G11" s="91">
        <f t="shared" si="0"/>
        <v>5393101.9270455223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505819.05187338154</v>
      </c>
      <c r="E12" s="50">
        <f>GLA_3!$H12</f>
        <v>729303.12345005455</v>
      </c>
      <c r="F12" s="50">
        <f>GLA_4!$H12</f>
        <v>234195.61692907082</v>
      </c>
      <c r="G12" s="92">
        <f t="shared" si="0"/>
        <v>1469317.7922525068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3132996.8545085057</v>
      </c>
      <c r="E13" s="44">
        <f>GLA_3!$H13</f>
        <v>0</v>
      </c>
      <c r="F13" s="44">
        <f>GLA_4!$H13</f>
        <v>1962890.9878516602</v>
      </c>
      <c r="G13" s="91">
        <f t="shared" si="0"/>
        <v>5095887.8423601659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1348652.5560041205</v>
      </c>
      <c r="D15" s="44">
        <f>GLA_2!$G15</f>
        <v>0</v>
      </c>
      <c r="E15" s="44">
        <f>GLA_3!$H15</f>
        <v>9452772.3971132301</v>
      </c>
      <c r="F15" s="44">
        <f>GLA_4!$H15</f>
        <v>982902.61242281494</v>
      </c>
      <c r="G15" s="91">
        <f t="shared" si="0"/>
        <v>11784327.565540165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15734280.535636999</v>
      </c>
      <c r="D20" s="50">
        <f>GLA_2!$G20</f>
        <v>206138.36006433354</v>
      </c>
      <c r="E20" s="50">
        <f>GLA_3!$H20</f>
        <v>1484477.8632049593</v>
      </c>
      <c r="F20" s="50">
        <f>GLA_4!$H20</f>
        <v>0</v>
      </c>
      <c r="G20" s="92">
        <f t="shared" si="0"/>
        <v>17424896.75890629</v>
      </c>
      <c r="J20" s="90"/>
    </row>
    <row r="21" spans="1:10" s="85" customFormat="1">
      <c r="A21" s="32"/>
      <c r="B21" s="40" t="s">
        <v>50</v>
      </c>
      <c r="C21" s="44">
        <f>GLA_1!$H21</f>
        <v>4911931.1827622075</v>
      </c>
      <c r="D21" s="44">
        <f>GLA_2!$G21</f>
        <v>378565.56024191628</v>
      </c>
      <c r="E21" s="44">
        <f>GLA_3!$H21</f>
        <v>2436792.4545261431</v>
      </c>
      <c r="F21" s="44">
        <f>GLA_4!$H21</f>
        <v>363547.85656898736</v>
      </c>
      <c r="G21" s="91">
        <f t="shared" si="0"/>
        <v>8090837.0540992543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1964902.0233114802</v>
      </c>
      <c r="F22" s="50">
        <f>GLA_4!$H22</f>
        <v>0</v>
      </c>
      <c r="G22" s="92">
        <f t="shared" si="0"/>
        <v>1964902.0233114802</v>
      </c>
      <c r="J22" s="90"/>
    </row>
    <row r="23" spans="1:10" s="85" customFormat="1">
      <c r="A23" s="32"/>
      <c r="B23" s="40" t="s">
        <v>52</v>
      </c>
      <c r="C23" s="44">
        <f>GLA_1!$H23</f>
        <v>41850648.631974429</v>
      </c>
      <c r="D23" s="44">
        <f>GLA_2!$G23</f>
        <v>60755061.828618132</v>
      </c>
      <c r="E23" s="44">
        <f>GLA_3!$H23</f>
        <v>8029638.01835729</v>
      </c>
      <c r="F23" s="44">
        <f>GLA_4!$H23</f>
        <v>25001732.620881844</v>
      </c>
      <c r="G23" s="91">
        <f t="shared" si="0"/>
        <v>135637081.0998317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3690502.1554362369</v>
      </c>
      <c r="F25" s="44">
        <f>GLA_4!$H25</f>
        <v>0</v>
      </c>
      <c r="G25" s="91">
        <f t="shared" si="0"/>
        <v>3690502.1554362369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9376453.3341124505</v>
      </c>
      <c r="E26" s="50">
        <f>GLA_3!$H26</f>
        <v>0</v>
      </c>
      <c r="F26" s="50">
        <f>GLA_4!$H26</f>
        <v>4216901.9587591765</v>
      </c>
      <c r="G26" s="92">
        <f t="shared" si="0"/>
        <v>13593355.292871628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25600232.410513982</v>
      </c>
      <c r="D28" s="50">
        <f>GLA_2!$G28</f>
        <v>28115370.291141488</v>
      </c>
      <c r="E28" s="50">
        <f>GLA_3!$H28</f>
        <v>567413.90283599414</v>
      </c>
      <c r="F28" s="50">
        <f>GLA_4!$H28</f>
        <v>14806852.215865454</v>
      </c>
      <c r="G28" s="92">
        <f t="shared" si="0"/>
        <v>69089868.82035692</v>
      </c>
      <c r="J28" s="90"/>
    </row>
    <row r="29" spans="1:10" s="85" customFormat="1">
      <c r="A29" s="32"/>
      <c r="B29" s="40" t="s">
        <v>58</v>
      </c>
      <c r="C29" s="44">
        <f>GLA_1!$H29</f>
        <v>20547668.126646381</v>
      </c>
      <c r="D29" s="44">
        <f>GLA_2!$G29</f>
        <v>2059413.03053647</v>
      </c>
      <c r="E29" s="44">
        <f>GLA_3!$H29</f>
        <v>0</v>
      </c>
      <c r="F29" s="44">
        <f>GLA_4!$H29</f>
        <v>0</v>
      </c>
      <c r="G29" s="91">
        <f t="shared" si="0"/>
        <v>22607081.15718285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783702.49464667635</v>
      </c>
      <c r="D31" s="44">
        <f>GLA_2!$G31</f>
        <v>0</v>
      </c>
      <c r="E31" s="44">
        <f>GLA_3!$H31</f>
        <v>1521140.3943740297</v>
      </c>
      <c r="F31" s="44">
        <f>GLA_4!$H31</f>
        <v>1892602.5437586613</v>
      </c>
      <c r="G31" s="91">
        <f t="shared" si="0"/>
        <v>4197445.4327793671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115829982.518618</v>
      </c>
      <c r="D32" s="57">
        <f>SUM(D6:D31)</f>
        <v>115829982.51861802</v>
      </c>
      <c r="E32" s="57">
        <f>SUM(E6:E31)</f>
        <v>57914991.259309001</v>
      </c>
      <c r="F32" s="57">
        <f>SUM(F6:F31)</f>
        <v>57914991.259309001</v>
      </c>
      <c r="G32" s="93">
        <f>SUM(G6:G31)</f>
        <v>347489947.55585402</v>
      </c>
      <c r="J32" s="94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2012-03-05T11:50:08Z</cp:lastPrinted>
  <dcterms:created xsi:type="dcterms:W3CDTF">2010-11-03T16:49:36Z</dcterms:created>
  <dcterms:modified xsi:type="dcterms:W3CDTF">2012-05-18T13:48:32Z</dcterms:modified>
</cp:coreProperties>
</file>